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113"/>
  <workbookPr/>
  <mc:AlternateContent xmlns:mc="http://schemas.openxmlformats.org/markup-compatibility/2006">
    <mc:Choice Requires="x15">
      <x15ac:absPath xmlns:x15ac="http://schemas.microsoft.com/office/spreadsheetml/2010/11/ac" url="/Users/kunmap/Documents/ABBOTT/WORKSHOP/MATERIALES-ECUADOR/13 - DIC/"/>
    </mc:Choice>
  </mc:AlternateContent>
  <xr:revisionPtr revIDLastSave="0" documentId="13_ncr:1_{391F7E9F-DFE5-7D47-BF18-068C1CCBCC7F}" xr6:coauthVersionLast="47" xr6:coauthVersionMax="47" xr10:uidLastSave="{00000000-0000-0000-0000-000000000000}"/>
  <bookViews>
    <workbookView xWindow="-120" yWindow="500" windowWidth="24840" windowHeight="15400" tabRatio="736" xr2:uid="{00000000-000D-0000-FFFF-FFFF00000000}"/>
  </bookViews>
  <sheets>
    <sheet name="MESOTHELIOMA" sheetId="1" r:id="rId1"/>
    <sheet name="MESOTHELIOMA OPTIMIZACIÓN" sheetId="3" r:id="rId2"/>
    <sheet name="ECOMMERCE" sheetId="5" r:id="rId3"/>
    <sheet name="AD PRODUCTO" sheetId="6" state="hidden" r:id="rId4"/>
    <sheet name="AD RETARGETING" sheetId="7" state="hidden" r:id="rId5"/>
    <sheet name="AD SALE OPTIMIZACIÓN" sheetId="9" state="hidden" r:id="rId6"/>
    <sheet name="CLV ECOMMERCE" sheetId="10" r:id="rId7"/>
  </sheets>
  <calcPr calcId="191029"/>
  <fileRecoveryPr autoRecover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C10" i="3" l="1"/>
  <c r="C9" i="3"/>
  <c r="D8" i="3"/>
  <c r="D22" i="3"/>
  <c r="A4" i="10" l="1"/>
  <c r="G8" i="10"/>
  <c r="B25" i="5" l="1"/>
  <c r="B25" i="3" l="1"/>
  <c r="C18" i="3"/>
  <c r="D17" i="3"/>
  <c r="C11" i="3"/>
  <c r="C12" i="3"/>
  <c r="C13" i="3"/>
  <c r="C14" i="3"/>
  <c r="B10" i="3"/>
  <c r="B11" i="3"/>
  <c r="B12" i="3"/>
  <c r="B13" i="3"/>
  <c r="B14" i="3"/>
  <c r="B9" i="3"/>
  <c r="D18" i="5" l="1"/>
  <c r="A10" i="5"/>
  <c r="A11" i="5" s="1"/>
  <c r="A12" i="5" s="1"/>
  <c r="A13" i="5" s="1"/>
  <c r="D9" i="5"/>
  <c r="D10" i="5" s="1"/>
  <c r="D11" i="5" s="1"/>
  <c r="D12" i="5" s="1"/>
  <c r="D13" i="5" s="1"/>
  <c r="D14" i="5" s="1"/>
  <c r="D18" i="3"/>
  <c r="A10" i="3"/>
  <c r="A11" i="3" s="1"/>
  <c r="A12" i="3" s="1"/>
  <c r="A13" i="3" s="1"/>
  <c r="D9" i="3"/>
  <c r="D10" i="3" s="1"/>
  <c r="D11" i="3" s="1"/>
  <c r="D12" i="3" s="1"/>
  <c r="D13" i="3" s="1"/>
  <c r="D14" i="3" s="1"/>
  <c r="D18" i="1"/>
  <c r="A10" i="1"/>
  <c r="A11" i="1" s="1"/>
  <c r="A12" i="1" s="1"/>
  <c r="A13" i="1" s="1"/>
  <c r="D9" i="1"/>
  <c r="D10" i="1" s="1"/>
  <c r="D11" i="1" s="1"/>
  <c r="D12" i="1" s="1"/>
  <c r="D13" i="1" s="1"/>
  <c r="D14" i="1" s="1"/>
  <c r="F10" i="10"/>
  <c r="E10" i="10"/>
  <c r="D10" i="10"/>
  <c r="C10" i="10"/>
  <c r="B10" i="10"/>
  <c r="G9" i="10"/>
  <c r="A4" i="9"/>
  <c r="A4" i="7"/>
  <c r="A4" i="6"/>
  <c r="B21" i="10" l="1"/>
  <c r="D25" i="5"/>
  <c r="D19" i="5"/>
  <c r="D25" i="3"/>
  <c r="D23" i="1"/>
  <c r="D24" i="1" s="1"/>
  <c r="D25" i="1"/>
  <c r="G10" i="10"/>
  <c r="B17" i="10" s="1"/>
  <c r="B18" i="10" s="1"/>
  <c r="D23" i="3"/>
  <c r="D23" i="5"/>
  <c r="D24" i="5" s="1"/>
  <c r="D19" i="3"/>
  <c r="D19" i="1"/>
  <c r="C17" i="10" l="1"/>
  <c r="D17" i="10" s="1"/>
  <c r="D24" i="3"/>
  <c r="C14" i="9"/>
  <c r="D21" i="9"/>
  <c r="D17" i="9"/>
  <c r="D8" i="9"/>
  <c r="C13" i="9"/>
  <c r="C12" i="9"/>
  <c r="C11" i="9"/>
  <c r="C10" i="9"/>
  <c r="C9" i="9"/>
  <c r="B14" i="9"/>
  <c r="B17" i="9" s="1"/>
  <c r="B13" i="9"/>
  <c r="B12" i="9"/>
  <c r="B11" i="9"/>
  <c r="B10" i="9"/>
  <c r="B9" i="9"/>
  <c r="B8" i="9"/>
  <c r="F15" i="9"/>
  <c r="D24" i="9" s="1"/>
  <c r="A10" i="9"/>
  <c r="A11" i="9" s="1"/>
  <c r="A12" i="9" s="1"/>
  <c r="A13" i="9" s="1"/>
  <c r="C18" i="10" l="1"/>
  <c r="D18" i="10"/>
  <c r="G18" i="10" s="1"/>
  <c r="B22" i="10" s="1"/>
  <c r="B23" i="10" s="1"/>
  <c r="G17" i="10"/>
  <c r="D9" i="9"/>
  <c r="D10" i="9" s="1"/>
  <c r="D11" i="9" s="1"/>
  <c r="D12" i="9" s="1"/>
  <c r="D13" i="9" s="1"/>
  <c r="B17" i="7"/>
  <c r="A10" i="7"/>
  <c r="A11" i="7" s="1"/>
  <c r="A12" i="7" s="1"/>
  <c r="A13" i="7" s="1"/>
  <c r="D9" i="7"/>
  <c r="D10" i="7" s="1"/>
  <c r="D11" i="7" s="1"/>
  <c r="D12" i="7" s="1"/>
  <c r="D13" i="7" s="1"/>
  <c r="D14" i="7" s="1"/>
  <c r="B17" i="6"/>
  <c r="A10" i="6"/>
  <c r="A11" i="6" s="1"/>
  <c r="A12" i="6" s="1"/>
  <c r="A13" i="6" s="1"/>
  <c r="D9" i="6"/>
  <c r="D10" i="6" s="1"/>
  <c r="D11" i="6" s="1"/>
  <c r="D12" i="6" s="1"/>
  <c r="D13" i="6" s="1"/>
  <c r="D14" i="6" s="1"/>
  <c r="F15" i="3"/>
  <c r="D27" i="3" s="1"/>
  <c r="D28" i="3" l="1"/>
  <c r="D29" i="3"/>
  <c r="D14" i="9"/>
  <c r="D18" i="9" s="1"/>
  <c r="D22" i="7"/>
  <c r="D23" i="7" s="1"/>
  <c r="D18" i="7"/>
  <c r="D22" i="6"/>
  <c r="D23" i="6" s="1"/>
  <c r="D18" i="6"/>
  <c r="D22" i="9" l="1"/>
  <c r="D23" i="9" s="1"/>
  <c r="D25" i="9" s="1"/>
  <c r="D26" i="9" s="1"/>
</calcChain>
</file>

<file path=xl/sharedStrings.xml><?xml version="1.0" encoding="utf-8"?>
<sst xmlns="http://schemas.openxmlformats.org/spreadsheetml/2006/main" count="145" uniqueCount="59">
  <si>
    <t>PLANILLA DE CÁLCULOS DE CONVERSIÓN</t>
  </si>
  <si>
    <t>COSTO POR EVENTO</t>
  </si>
  <si>
    <t>COMPORTAMIENTO</t>
  </si>
  <si>
    <t>CONVERSIÓN</t>
  </si>
  <si>
    <t>TRANSACCIÓN FINAL</t>
  </si>
  <si>
    <t>VALOR</t>
  </si>
  <si>
    <t>ROI</t>
  </si>
  <si>
    <t>-</t>
  </si>
  <si>
    <t>BUDGET</t>
  </si>
  <si>
    <t>TRANSACCIONES</t>
  </si>
  <si>
    <t>INICIAL</t>
  </si>
  <si>
    <t>FINAL</t>
  </si>
  <si>
    <t>CANTIDAD DE TRANSACCIONES COMPRADAS</t>
  </si>
  <si>
    <t>VALOR DE LAS TRANSACCIONES COMPRADAS</t>
  </si>
  <si>
    <t>OPTIMIZACIÓN</t>
  </si>
  <si>
    <t>COSTO DE OPTIMIZACIÓN</t>
  </si>
  <si>
    <t>VALOR - COSTO DE OPTIMIZACIÓN</t>
  </si>
  <si>
    <t>ROI CON COSTO DE OPTIMIZACIÓN</t>
  </si>
  <si>
    <t>PLANILLA DE CÁLCULOS DE CLV</t>
  </si>
  <si>
    <t>VALOR POR EVENTO</t>
  </si>
  <si>
    <t>TIEMPO DE VIDA EN AÑOS</t>
  </si>
  <si>
    <t>TASA DE RETENCIÓN</t>
  </si>
  <si>
    <t>RENTABILIDAD DEL NEGOCIO</t>
  </si>
  <si>
    <t>CLIENTE PROMEDIO</t>
  </si>
  <si>
    <t>CLIENTE A</t>
  </si>
  <si>
    <t>CLIENTE B</t>
  </si>
  <si>
    <t>CLIENTE C</t>
  </si>
  <si>
    <t>CLIENTE D</t>
  </si>
  <si>
    <t>CLIENTE E</t>
  </si>
  <si>
    <t>EVENTOS POR MES</t>
  </si>
  <si>
    <t>VALOR POR MES</t>
  </si>
  <si>
    <t>CALCULO DE CLV</t>
  </si>
  <si>
    <t>AÑO 1</t>
  </si>
  <si>
    <t>AÑO 2</t>
  </si>
  <si>
    <t>AÑO 3</t>
  </si>
  <si>
    <t>AÑO 4</t>
  </si>
  <si>
    <t>AÑO 5</t>
  </si>
  <si>
    <t>LIFETIME</t>
  </si>
  <si>
    <t>VENTAS</t>
  </si>
  <si>
    <t>RENTABILIDAD</t>
  </si>
  <si>
    <t>KUNMAP WORKSHOPS</t>
  </si>
  <si>
    <t>PLANILLA DE CÁLCULOS DE CPA</t>
  </si>
  <si>
    <t>INGRESO</t>
  </si>
  <si>
    <t>GANANCIA / PERDIDA</t>
  </si>
  <si>
    <t>INGRESO POR LAS TRANSACCIONES COMPRADAS</t>
  </si>
  <si>
    <t>ROAS</t>
  </si>
  <si>
    <t>OPTIMIZACIONES</t>
  </si>
  <si>
    <t>ROAS CON OPTIMIZACIÓN</t>
  </si>
  <si>
    <t>Sumar, no multiplicar</t>
  </si>
  <si>
    <t>ROAS A 3 AÑOS</t>
  </si>
  <si>
    <t>x</t>
  </si>
  <si>
    <t>¿Cuánto es lo mínimo que deberías invertir para lograr un caso ganado?</t>
  </si>
  <si>
    <t>¿Cuánto deberías invertir para tener al menos tres casos ganados?</t>
  </si>
  <si>
    <t>¿Cuánto es lo máximo que estarías dispuesto a pagar por un clic de “Mesothelioma Settlement”?</t>
  </si>
  <si>
    <t>Prueba un escenario de comprar keywords más baratas. Por ejemplo “Mesothelioma” ($59) en lugar de “Mesothelioma Settlement” ($320)</t>
  </si>
  <si>
    <t>CALCULO DE ROAS</t>
  </si>
  <si>
    <t>CPA DE USUARIO NUEVO</t>
  </si>
  <si>
    <t>CLV A 3 AÑOS</t>
  </si>
  <si>
    <t>Ve el anuncio de televisión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</si>
</sst>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-* #,##0.00_-;\-* #,##0.00_-;_-* &quot;-&quot;??_-;_-@_-"/>
    <numFmt numFmtId="164" formatCode="_-[$$-409]* #,##0.00_ ;_-[$$-409]* \-#,##0.00\ ;_-[$$-409]* &quot;-&quot;??_ ;_-@_ "/>
    <numFmt numFmtId="165" formatCode="&quot;$&quot;#,##0.00"/>
  </numFmts>
  <fonts count="8" x14ac:knownFonts="1"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10"/>
      <color rgb="FF017978"/>
      <name val="Arial"/>
      <family val="2"/>
    </font>
    <font>
      <b/>
      <sz val="10"/>
      <color rgb="FF017978"/>
      <name val="Arial"/>
      <family val="2"/>
    </font>
    <font>
      <sz val="10"/>
      <name val="Arial"/>
      <family val="2"/>
    </font>
    <font>
      <b/>
      <sz val="1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</fills>
  <borders count="1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theme="0"/>
      </right>
      <top style="thin">
        <color indexed="64"/>
      </top>
      <bottom/>
      <diagonal/>
    </border>
    <border>
      <left style="thin">
        <color theme="0"/>
      </left>
      <right style="thin">
        <color theme="0"/>
      </right>
      <top style="thin">
        <color indexed="64"/>
      </top>
      <bottom/>
      <diagonal/>
    </border>
    <border>
      <left style="thin">
        <color theme="0"/>
      </left>
      <right/>
      <top style="thin">
        <color indexed="64"/>
      </top>
      <bottom/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 style="medium">
        <color indexed="64"/>
      </bottom>
      <diagonal/>
    </border>
    <border>
      <left style="thin">
        <color theme="0"/>
      </left>
      <right style="thin">
        <color theme="0"/>
      </right>
      <top/>
      <bottom style="medium">
        <color indexed="64"/>
      </bottom>
      <diagonal/>
    </border>
    <border>
      <left style="thin">
        <color theme="0"/>
      </left>
      <right/>
      <top/>
      <bottom style="medium">
        <color indexed="64"/>
      </bottom>
      <diagonal/>
    </border>
    <border>
      <left style="thin">
        <color theme="0"/>
      </left>
      <right style="thin">
        <color theme="0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95">
    <xf numFmtId="0" fontId="0" fillId="0" borderId="0" xfId="0"/>
    <xf numFmtId="0" fontId="2" fillId="0" borderId="0" xfId="0" applyFont="1"/>
    <xf numFmtId="0" fontId="3" fillId="0" borderId="0" xfId="0" applyFont="1"/>
    <xf numFmtId="0" fontId="2" fillId="0" borderId="2" xfId="0" applyFont="1" applyBorder="1"/>
    <xf numFmtId="9" fontId="2" fillId="3" borderId="4" xfId="2" quotePrefix="1" applyFont="1" applyFill="1" applyBorder="1" applyAlignment="1" applyProtection="1">
      <alignment horizontal="center"/>
    </xf>
    <xf numFmtId="0" fontId="2" fillId="0" borderId="0" xfId="0" applyFont="1" applyAlignment="1">
      <alignment horizontal="center"/>
    </xf>
    <xf numFmtId="164" fontId="3" fillId="2" borderId="5" xfId="1" applyNumberFormat="1" applyFont="1" applyFill="1" applyBorder="1"/>
    <xf numFmtId="164" fontId="3" fillId="0" borderId="8" xfId="1" applyNumberFormat="1" applyFont="1" applyFill="1" applyBorder="1" applyProtection="1"/>
    <xf numFmtId="164" fontId="3" fillId="0" borderId="11" xfId="1" applyNumberFormat="1" applyFont="1" applyFill="1" applyBorder="1" applyProtection="1"/>
    <xf numFmtId="164" fontId="3" fillId="2" borderId="2" xfId="1" applyNumberFormat="1" applyFont="1" applyFill="1" applyBorder="1"/>
    <xf numFmtId="164" fontId="3" fillId="2" borderId="0" xfId="1" applyNumberFormat="1" applyFont="1" applyFill="1" applyBorder="1"/>
    <xf numFmtId="43" fontId="3" fillId="0" borderId="0" xfId="0" applyNumberFormat="1" applyFont="1" applyAlignment="1">
      <alignment horizontal="center"/>
    </xf>
    <xf numFmtId="164" fontId="3" fillId="0" borderId="2" xfId="1" applyNumberFormat="1" applyFont="1" applyFill="1" applyBorder="1"/>
    <xf numFmtId="0" fontId="2" fillId="0" borderId="3" xfId="0" applyFont="1" applyBorder="1" applyAlignment="1">
      <alignment horizontal="right"/>
    </xf>
    <xf numFmtId="0" fontId="2" fillId="0" borderId="6" xfId="0" applyFont="1" applyBorder="1" applyAlignment="1">
      <alignment horizontal="right"/>
    </xf>
    <xf numFmtId="0" fontId="2" fillId="0" borderId="9" xfId="0" applyFont="1" applyBorder="1" applyAlignment="1">
      <alignment horizontal="right"/>
    </xf>
    <xf numFmtId="10" fontId="2" fillId="2" borderId="7" xfId="2" applyNumberFormat="1" applyFont="1" applyFill="1" applyBorder="1"/>
    <xf numFmtId="10" fontId="2" fillId="2" borderId="10" xfId="2" applyNumberFormat="1" applyFont="1" applyFill="1" applyBorder="1"/>
    <xf numFmtId="0" fontId="4" fillId="0" borderId="1" xfId="0" applyFont="1" applyBorder="1"/>
    <xf numFmtId="0" fontId="4" fillId="0" borderId="1" xfId="0" applyFont="1" applyBorder="1" applyAlignment="1">
      <alignment horizontal="center"/>
    </xf>
    <xf numFmtId="0" fontId="5" fillId="0" borderId="1" xfId="0" applyFont="1" applyBorder="1" applyAlignment="1">
      <alignment horizontal="center"/>
    </xf>
    <xf numFmtId="0" fontId="2" fillId="0" borderId="4" xfId="0" applyFont="1" applyBorder="1"/>
    <xf numFmtId="9" fontId="2" fillId="0" borderId="4" xfId="2" quotePrefix="1" applyFont="1" applyFill="1" applyBorder="1" applyAlignment="1" applyProtection="1">
      <alignment horizontal="center"/>
    </xf>
    <xf numFmtId="0" fontId="2" fillId="0" borderId="7" xfId="0" applyFont="1" applyBorder="1"/>
    <xf numFmtId="0" fontId="2" fillId="0" borderId="10" xfId="0" applyFont="1" applyBorder="1"/>
    <xf numFmtId="164" fontId="2" fillId="0" borderId="5" xfId="1" applyNumberFormat="1" applyFont="1" applyFill="1" applyBorder="1"/>
    <xf numFmtId="9" fontId="2" fillId="0" borderId="4" xfId="2" quotePrefix="1" applyFont="1" applyFill="1" applyBorder="1" applyAlignment="1" applyProtection="1">
      <alignment horizontal="left"/>
    </xf>
    <xf numFmtId="0" fontId="2" fillId="2" borderId="0" xfId="0" applyFont="1" applyFill="1" applyAlignment="1">
      <alignment horizontal="left"/>
    </xf>
    <xf numFmtId="0" fontId="2" fillId="2" borderId="2" xfId="0" applyFont="1" applyFill="1" applyBorder="1" applyAlignment="1">
      <alignment horizontal="left"/>
    </xf>
    <xf numFmtId="164" fontId="2" fillId="2" borderId="8" xfId="1" applyNumberFormat="1" applyFont="1" applyFill="1" applyBorder="1" applyProtection="1"/>
    <xf numFmtId="164" fontId="2" fillId="2" borderId="11" xfId="1" applyNumberFormat="1" applyFont="1" applyFill="1" applyBorder="1" applyProtection="1"/>
    <xf numFmtId="164" fontId="3" fillId="0" borderId="0" xfId="0" applyNumberFormat="1" applyFont="1"/>
    <xf numFmtId="164" fontId="3" fillId="0" borderId="2" xfId="0" applyNumberFormat="1" applyFont="1" applyBorder="1"/>
    <xf numFmtId="0" fontId="3" fillId="0" borderId="2" xfId="0" applyFont="1" applyBorder="1"/>
    <xf numFmtId="10" fontId="3" fillId="0" borderId="0" xfId="2" applyNumberFormat="1" applyFont="1" applyFill="1" applyBorder="1"/>
    <xf numFmtId="164" fontId="3" fillId="0" borderId="5" xfId="1" applyNumberFormat="1" applyFont="1" applyFill="1" applyBorder="1"/>
    <xf numFmtId="43" fontId="3" fillId="0" borderId="0" xfId="1" applyFont="1" applyFill="1" applyBorder="1"/>
    <xf numFmtId="43" fontId="3" fillId="0" borderId="0" xfId="1" applyFont="1" applyProtection="1"/>
    <xf numFmtId="43" fontId="3" fillId="0" borderId="0" xfId="1" applyFont="1" applyFill="1" applyProtection="1"/>
    <xf numFmtId="0" fontId="2" fillId="0" borderId="8" xfId="0" applyFont="1" applyBorder="1"/>
    <xf numFmtId="0" fontId="2" fillId="0" borderId="11" xfId="0" applyFont="1" applyBorder="1"/>
    <xf numFmtId="164" fontId="3" fillId="3" borderId="2" xfId="1" applyNumberFormat="1" applyFont="1" applyFill="1" applyBorder="1"/>
    <xf numFmtId="164" fontId="3" fillId="3" borderId="0" xfId="1" applyNumberFormat="1" applyFont="1" applyFill="1" applyBorder="1"/>
    <xf numFmtId="164" fontId="3" fillId="0" borderId="0" xfId="1" applyNumberFormat="1" applyFont="1" applyFill="1" applyBorder="1"/>
    <xf numFmtId="43" fontId="3" fillId="3" borderId="0" xfId="1" applyFont="1" applyFill="1" applyBorder="1"/>
    <xf numFmtId="10" fontId="3" fillId="3" borderId="0" xfId="2" applyNumberFormat="1" applyFont="1" applyFill="1" applyBorder="1"/>
    <xf numFmtId="0" fontId="2" fillId="0" borderId="12" xfId="0" applyFont="1" applyBorder="1"/>
    <xf numFmtId="10" fontId="3" fillId="3" borderId="1" xfId="2" applyNumberFormat="1" applyFont="1" applyFill="1" applyBorder="1"/>
    <xf numFmtId="10" fontId="3" fillId="0" borderId="1" xfId="2" applyNumberFormat="1" applyFont="1" applyFill="1" applyBorder="1"/>
    <xf numFmtId="0" fontId="2" fillId="3" borderId="7" xfId="0" applyFont="1" applyFill="1" applyBorder="1"/>
    <xf numFmtId="0" fontId="4" fillId="3" borderId="1" xfId="0" applyFont="1" applyFill="1" applyBorder="1"/>
    <xf numFmtId="0" fontId="6" fillId="0" borderId="7" xfId="0" applyFont="1" applyBorder="1"/>
    <xf numFmtId="164" fontId="6" fillId="0" borderId="7" xfId="0" applyNumberFormat="1" applyFont="1" applyBorder="1"/>
    <xf numFmtId="0" fontId="6" fillId="0" borderId="10" xfId="0" applyFont="1" applyBorder="1"/>
    <xf numFmtId="164" fontId="6" fillId="0" borderId="10" xfId="0" applyNumberFormat="1" applyFont="1" applyBorder="1"/>
    <xf numFmtId="0" fontId="3" fillId="0" borderId="7" xfId="0" applyFont="1" applyBorder="1"/>
    <xf numFmtId="0" fontId="2" fillId="4" borderId="4" xfId="0" applyFont="1" applyFill="1" applyBorder="1"/>
    <xf numFmtId="0" fontId="2" fillId="4" borderId="7" xfId="0" applyFont="1" applyFill="1" applyBorder="1"/>
    <xf numFmtId="0" fontId="2" fillId="4" borderId="7" xfId="0" quotePrefix="1" applyFont="1" applyFill="1" applyBorder="1"/>
    <xf numFmtId="0" fontId="2" fillId="4" borderId="10" xfId="0" applyFont="1" applyFill="1" applyBorder="1"/>
    <xf numFmtId="10" fontId="2" fillId="4" borderId="7" xfId="2" applyNumberFormat="1" applyFont="1" applyFill="1" applyBorder="1"/>
    <xf numFmtId="10" fontId="2" fillId="4" borderId="10" xfId="2" applyNumberFormat="1" applyFont="1" applyFill="1" applyBorder="1"/>
    <xf numFmtId="164" fontId="3" fillId="4" borderId="5" xfId="1" applyNumberFormat="1" applyFont="1" applyFill="1" applyBorder="1"/>
    <xf numFmtId="164" fontId="3" fillId="4" borderId="2" xfId="1" applyNumberFormat="1" applyFont="1" applyFill="1" applyBorder="1"/>
    <xf numFmtId="164" fontId="3" fillId="4" borderId="0" xfId="1" applyNumberFormat="1" applyFont="1" applyFill="1" applyBorder="1"/>
    <xf numFmtId="0" fontId="2" fillId="4" borderId="0" xfId="0" applyFont="1" applyFill="1" applyAlignment="1">
      <alignment horizontal="left"/>
    </xf>
    <xf numFmtId="164" fontId="2" fillId="4" borderId="8" xfId="1" applyNumberFormat="1" applyFont="1" applyFill="1" applyBorder="1" applyProtection="1"/>
    <xf numFmtId="0" fontId="2" fillId="4" borderId="2" xfId="0" applyFont="1" applyFill="1" applyBorder="1" applyAlignment="1">
      <alignment horizontal="left"/>
    </xf>
    <xf numFmtId="164" fontId="2" fillId="4" borderId="11" xfId="1" applyNumberFormat="1" applyFont="1" applyFill="1" applyBorder="1" applyProtection="1"/>
    <xf numFmtId="43" fontId="3" fillId="4" borderId="0" xfId="1" applyFont="1" applyFill="1" applyBorder="1"/>
    <xf numFmtId="10" fontId="3" fillId="4" borderId="0" xfId="2" applyNumberFormat="1" applyFont="1" applyFill="1" applyBorder="1"/>
    <xf numFmtId="10" fontId="3" fillId="4" borderId="1" xfId="2" applyNumberFormat="1" applyFont="1" applyFill="1" applyBorder="1"/>
    <xf numFmtId="164" fontId="7" fillId="0" borderId="8" xfId="0" applyNumberFormat="1" applyFont="1" applyBorder="1"/>
    <xf numFmtId="164" fontId="7" fillId="0" borderId="11" xfId="0" applyNumberFormat="1" applyFont="1" applyBorder="1"/>
    <xf numFmtId="0" fontId="3" fillId="0" borderId="8" xfId="0" applyFont="1" applyBorder="1"/>
    <xf numFmtId="0" fontId="4" fillId="0" borderId="0" xfId="0" applyFont="1"/>
    <xf numFmtId="0" fontId="5" fillId="0" borderId="0" xfId="0" applyFont="1"/>
    <xf numFmtId="0" fontId="4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2" fillId="3" borderId="0" xfId="0" applyFont="1" applyFill="1"/>
    <xf numFmtId="0" fontId="3" fillId="3" borderId="0" xfId="0" applyFont="1" applyFill="1"/>
    <xf numFmtId="0" fontId="4" fillId="3" borderId="0" xfId="0" applyFont="1" applyFill="1"/>
    <xf numFmtId="0" fontId="2" fillId="0" borderId="1" xfId="0" applyFont="1" applyBorder="1"/>
    <xf numFmtId="2" fontId="3" fillId="0" borderId="0" xfId="0" applyNumberFormat="1" applyFont="1"/>
    <xf numFmtId="43" fontId="2" fillId="0" borderId="0" xfId="0" applyNumberFormat="1" applyFont="1"/>
    <xf numFmtId="9" fontId="2" fillId="0" borderId="7" xfId="2" quotePrefix="1" applyFont="1" applyFill="1" applyBorder="1" applyAlignment="1" applyProtection="1">
      <alignment horizontal="center"/>
    </xf>
    <xf numFmtId="164" fontId="3" fillId="4" borderId="8" xfId="1" applyNumberFormat="1" applyFont="1" applyFill="1" applyBorder="1"/>
    <xf numFmtId="0" fontId="2" fillId="3" borderId="2" xfId="0" applyFont="1" applyFill="1" applyBorder="1"/>
    <xf numFmtId="0" fontId="3" fillId="3" borderId="2" xfId="0" applyFont="1" applyFill="1" applyBorder="1"/>
    <xf numFmtId="0" fontId="2" fillId="3" borderId="1" xfId="0" applyFont="1" applyFill="1" applyBorder="1"/>
    <xf numFmtId="0" fontId="2" fillId="0" borderId="13" xfId="0" applyFont="1" applyBorder="1"/>
    <xf numFmtId="165" fontId="2" fillId="0" borderId="13" xfId="0" applyNumberFormat="1" applyFont="1" applyBorder="1"/>
    <xf numFmtId="0" fontId="3" fillId="0" borderId="13" xfId="0" applyFont="1" applyBorder="1"/>
    <xf numFmtId="165" fontId="2" fillId="0" borderId="0" xfId="0" applyNumberFormat="1" applyFont="1"/>
    <xf numFmtId="0" fontId="3" fillId="0" borderId="14" xfId="0" applyFont="1" applyBorder="1"/>
  </cellXfs>
  <cellStyles count="3">
    <cellStyle name="Millares" xfId="1" builtinId="3"/>
    <cellStyle name="Normal" xfId="0" builtinId="0"/>
    <cellStyle name="Porcentaje" xfId="2" builtinId="5"/>
  </cellStyles>
  <dxfs count="6">
    <dxf>
      <font>
        <color theme="9"/>
      </font>
      <fill>
        <patternFill>
          <bgColor theme="9" tint="0.79998168889431442"/>
        </patternFill>
      </fill>
    </dxf>
    <dxf>
      <font>
        <color rgb="FFFF0000"/>
      </font>
      <fill>
        <patternFill>
          <bgColor rgb="FFFFCCCC"/>
        </patternFill>
      </fill>
    </dxf>
    <dxf>
      <font>
        <color rgb="FFFF0000"/>
      </font>
      <fill>
        <patternFill>
          <bgColor rgb="FFFFCCCC"/>
        </patternFill>
      </fill>
    </dxf>
    <dxf>
      <font>
        <color rgb="FFFF0000"/>
      </font>
      <fill>
        <patternFill>
          <bgColor rgb="FFFFCCCC"/>
        </patternFill>
      </fill>
    </dxf>
    <dxf>
      <font>
        <color rgb="FFFF0000"/>
      </font>
      <fill>
        <patternFill>
          <bgColor rgb="FFFFCCCC"/>
        </patternFill>
      </fill>
    </dxf>
    <dxf>
      <font>
        <color rgb="FFFF0000"/>
      </font>
      <fill>
        <patternFill>
          <bgColor rgb="FFFFCCCC"/>
        </patternFill>
      </fill>
    </dxf>
  </dxfs>
  <tableStyles count="0" defaultTableStyle="TableStyleMedium2" defaultPivotStyle="PivotStyleLight16"/>
  <colors>
    <mruColors>
      <color rgb="FFFFCCCC"/>
      <color rgb="FF01797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8.png"/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69850</xdr:colOff>
      <xdr:row>0</xdr:row>
      <xdr:rowOff>38100</xdr:rowOff>
    </xdr:from>
    <xdr:to>
      <xdr:col>0</xdr:col>
      <xdr:colOff>374145</xdr:colOff>
      <xdr:row>2</xdr:row>
      <xdr:rowOff>50120</xdr:rowOff>
    </xdr:to>
    <xdr:pic>
      <xdr:nvPicPr>
        <xdr:cNvPr id="4" name="Imagen 1">
          <a:extLst>
            <a:ext uri="{FF2B5EF4-FFF2-40B4-BE49-F238E27FC236}">
              <a16:creationId xmlns:a16="http://schemas.microsoft.com/office/drawing/2014/main" id="{05121CF2-749D-4076-A8F3-55BD9D37DB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850" y="38100"/>
          <a:ext cx="304295" cy="342220"/>
        </a:xfrm>
        <a:prstGeom prst="rect">
          <a:avLst/>
        </a:prstGeom>
      </xdr:spPr>
    </xdr:pic>
    <xdr:clientData/>
  </xdr:twoCellAnchor>
  <xdr:twoCellAnchor editAs="oneCell">
    <xdr:from>
      <xdr:col>4</xdr:col>
      <xdr:colOff>222250</xdr:colOff>
      <xdr:row>5</xdr:row>
      <xdr:rowOff>49426</xdr:rowOff>
    </xdr:from>
    <xdr:to>
      <xdr:col>10</xdr:col>
      <xdr:colOff>203200</xdr:colOff>
      <xdr:row>17</xdr:row>
      <xdr:rowOff>165170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08BAE53-ADC6-9190-DD5A-3FE013850B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264400" y="874926"/>
          <a:ext cx="4400550" cy="2103294"/>
        </a:xfrm>
        <a:prstGeom prst="rect">
          <a:avLst/>
        </a:prstGeom>
      </xdr:spPr>
    </xdr:pic>
    <xdr:clientData/>
  </xdr:twoCellAnchor>
  <xdr:twoCellAnchor editAs="oneCell">
    <xdr:from>
      <xdr:col>4</xdr:col>
      <xdr:colOff>266700</xdr:colOff>
      <xdr:row>5</xdr:row>
      <xdr:rowOff>63500</xdr:rowOff>
    </xdr:from>
    <xdr:to>
      <xdr:col>14</xdr:col>
      <xdr:colOff>38100</xdr:colOff>
      <xdr:row>28</xdr:row>
      <xdr:rowOff>70511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A886946E-E34F-184C-8061-D4F4A4097F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937500" y="889000"/>
          <a:ext cx="7772400" cy="384241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69850</xdr:colOff>
      <xdr:row>0</xdr:row>
      <xdr:rowOff>38100</xdr:rowOff>
    </xdr:from>
    <xdr:to>
      <xdr:col>0</xdr:col>
      <xdr:colOff>374145</xdr:colOff>
      <xdr:row>2</xdr:row>
      <xdr:rowOff>50120</xdr:rowOff>
    </xdr:to>
    <xdr:pic>
      <xdr:nvPicPr>
        <xdr:cNvPr id="6" name="Imagen 1">
          <a:extLst>
            <a:ext uri="{FF2B5EF4-FFF2-40B4-BE49-F238E27FC236}">
              <a16:creationId xmlns:a16="http://schemas.microsoft.com/office/drawing/2014/main" id="{855F5676-D281-40A5-B938-0FF4920C45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850" y="38100"/>
          <a:ext cx="304295" cy="34222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304295</xdr:colOff>
      <xdr:row>2</xdr:row>
      <xdr:rowOff>12020</xdr:rowOff>
    </xdr:to>
    <xdr:pic>
      <xdr:nvPicPr>
        <xdr:cNvPr id="4" name="Imagen 1">
          <a:extLst>
            <a:ext uri="{FF2B5EF4-FFF2-40B4-BE49-F238E27FC236}">
              <a16:creationId xmlns:a16="http://schemas.microsoft.com/office/drawing/2014/main" id="{5EE1CC59-E0F8-4FFF-92D2-6194B81CBC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04295" cy="342220"/>
        </a:xfrm>
        <a:prstGeom prst="rect">
          <a:avLst/>
        </a:prstGeom>
      </xdr:spPr>
    </xdr:pic>
    <xdr:clientData/>
  </xdr:twoCellAnchor>
  <xdr:twoCellAnchor editAs="oneCell">
    <xdr:from>
      <xdr:col>4</xdr:col>
      <xdr:colOff>292100</xdr:colOff>
      <xdr:row>6</xdr:row>
      <xdr:rowOff>25400</xdr:rowOff>
    </xdr:from>
    <xdr:to>
      <xdr:col>10</xdr:col>
      <xdr:colOff>644931</xdr:colOff>
      <xdr:row>24</xdr:row>
      <xdr:rowOff>114300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28C94E6-4959-252D-A3AC-B6974E2F8C9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t="3494" b="1"/>
        <a:stretch/>
      </xdr:blipFill>
      <xdr:spPr>
        <a:xfrm>
          <a:off x="6731000" y="1016000"/>
          <a:ext cx="4772431" cy="3079750"/>
        </a:xfrm>
        <a:prstGeom prst="rect">
          <a:avLst/>
        </a:prstGeom>
      </xdr:spPr>
    </xdr:pic>
    <xdr:clientData/>
  </xdr:twoCellAnchor>
  <xdr:twoCellAnchor editAs="oneCell">
    <xdr:from>
      <xdr:col>4</xdr:col>
      <xdr:colOff>571500</xdr:colOff>
      <xdr:row>3</xdr:row>
      <xdr:rowOff>139700</xdr:rowOff>
    </xdr:from>
    <xdr:to>
      <xdr:col>9</xdr:col>
      <xdr:colOff>76200</xdr:colOff>
      <xdr:row>31</xdr:row>
      <xdr:rowOff>36370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B88D92CB-7473-7448-A437-4D3E718793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581900" y="635000"/>
          <a:ext cx="3505200" cy="455757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304295</xdr:colOff>
      <xdr:row>2</xdr:row>
      <xdr:rowOff>12020</xdr:rowOff>
    </xdr:to>
    <xdr:pic>
      <xdr:nvPicPr>
        <xdr:cNvPr id="4" name="Imagen 1">
          <a:extLst>
            <a:ext uri="{FF2B5EF4-FFF2-40B4-BE49-F238E27FC236}">
              <a16:creationId xmlns:a16="http://schemas.microsoft.com/office/drawing/2014/main" id="{A6DAE85E-088B-4718-B211-065FC9013D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04295" cy="34222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304295</xdr:colOff>
      <xdr:row>2</xdr:row>
      <xdr:rowOff>12020</xdr:rowOff>
    </xdr:to>
    <xdr:pic>
      <xdr:nvPicPr>
        <xdr:cNvPr id="4" name="Imagen 1">
          <a:extLst>
            <a:ext uri="{FF2B5EF4-FFF2-40B4-BE49-F238E27FC236}">
              <a16:creationId xmlns:a16="http://schemas.microsoft.com/office/drawing/2014/main" id="{CB5A3303-DB3A-4AF2-AE97-AB61D9CA8E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04295" cy="34222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314190</xdr:colOff>
      <xdr:row>0</xdr:row>
      <xdr:rowOff>144000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FBC5A67-0C79-4404-98A4-A7E61C9AE8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0" y="0"/>
          <a:ext cx="1080000" cy="1440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304295</xdr:colOff>
      <xdr:row>2</xdr:row>
      <xdr:rowOff>24720</xdr:rowOff>
    </xdr:to>
    <xdr:pic>
      <xdr:nvPicPr>
        <xdr:cNvPr id="4" name="Imagen 1">
          <a:extLst>
            <a:ext uri="{FF2B5EF4-FFF2-40B4-BE49-F238E27FC236}">
              <a16:creationId xmlns:a16="http://schemas.microsoft.com/office/drawing/2014/main" id="{14455C2B-DAB3-4978-BC03-DDA5431323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04295" cy="342220"/>
        </a:xfrm>
        <a:prstGeom prst="rect">
          <a:avLst/>
        </a:prstGeom>
      </xdr:spPr>
    </xdr:pic>
    <xdr:clientData/>
  </xdr:twoCellAnchor>
  <xdr:twoCellAnchor editAs="oneCell">
    <xdr:from>
      <xdr:col>6</xdr:col>
      <xdr:colOff>1303829</xdr:colOff>
      <xdr:row>5</xdr:row>
      <xdr:rowOff>82549</xdr:rowOff>
    </xdr:from>
    <xdr:to>
      <xdr:col>12</xdr:col>
      <xdr:colOff>504051</xdr:colOff>
      <xdr:row>18</xdr:row>
      <xdr:rowOff>61538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6F55A37-4225-B193-0A17-9044A98B05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450879" y="882649"/>
          <a:ext cx="4204022" cy="2125289"/>
        </a:xfrm>
        <a:prstGeom prst="rect">
          <a:avLst/>
        </a:prstGeom>
      </xdr:spPr>
    </xdr:pic>
    <xdr:clientData/>
  </xdr:twoCellAnchor>
  <xdr:twoCellAnchor editAs="oneCell">
    <xdr:from>
      <xdr:col>7</xdr:col>
      <xdr:colOff>165100</xdr:colOff>
      <xdr:row>19</xdr:row>
      <xdr:rowOff>50836</xdr:rowOff>
    </xdr:from>
    <xdr:to>
      <xdr:col>13</xdr:col>
      <xdr:colOff>4322</xdr:colOff>
      <xdr:row>32</xdr:row>
      <xdr:rowOff>38099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83C110E-7BE8-68E6-68C6-8F8B481C29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473950" y="3162336"/>
          <a:ext cx="4258822" cy="208276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4:D31"/>
  <sheetViews>
    <sheetView showGridLines="0" tabSelected="1" zoomScaleNormal="100" workbookViewId="0">
      <selection activeCell="D22" sqref="D22"/>
    </sheetView>
  </sheetViews>
  <sheetFormatPr baseColWidth="10" defaultColWidth="10.5" defaultRowHeight="13" x14ac:dyDescent="0.15"/>
  <cols>
    <col min="1" max="1" width="10.5" style="1"/>
    <col min="2" max="2" width="49.1640625" style="1" customWidth="1"/>
    <col min="3" max="3" width="20.5" style="1" customWidth="1"/>
    <col min="4" max="4" width="20.5" style="2" customWidth="1"/>
    <col min="5" max="16384" width="10.5" style="79"/>
  </cols>
  <sheetData>
    <row r="4" spans="1:4" s="80" customFormat="1" x14ac:dyDescent="0.15">
      <c r="A4" s="2" t="s">
        <v>40</v>
      </c>
      <c r="B4" s="2"/>
      <c r="C4" s="2"/>
      <c r="D4" s="2"/>
    </row>
    <row r="5" spans="1:4" x14ac:dyDescent="0.15">
      <c r="A5" s="1" t="s">
        <v>41</v>
      </c>
    </row>
    <row r="7" spans="1:4" s="50" customFormat="1" x14ac:dyDescent="0.15">
      <c r="A7" s="18"/>
      <c r="B7" s="18" t="s">
        <v>2</v>
      </c>
      <c r="C7" s="19" t="s">
        <v>3</v>
      </c>
      <c r="D7" s="20" t="s">
        <v>1</v>
      </c>
    </row>
    <row r="8" spans="1:4" x14ac:dyDescent="0.15">
      <c r="A8" s="14" t="s">
        <v>10</v>
      </c>
      <c r="B8" s="57"/>
      <c r="C8" s="85" t="s">
        <v>7</v>
      </c>
      <c r="D8" s="86"/>
    </row>
    <row r="9" spans="1:4" x14ac:dyDescent="0.15">
      <c r="A9" s="14">
        <v>1</v>
      </c>
      <c r="B9" s="57"/>
      <c r="C9" s="60"/>
      <c r="D9" s="7" t="e">
        <f t="shared" ref="D9:D14" si="0">+D8/C9</f>
        <v>#DIV/0!</v>
      </c>
    </row>
    <row r="10" spans="1:4" x14ac:dyDescent="0.15">
      <c r="A10" s="14">
        <f>+A9+1</f>
        <v>2</v>
      </c>
      <c r="B10" s="57"/>
      <c r="C10" s="60"/>
      <c r="D10" s="7" t="e">
        <f t="shared" si="0"/>
        <v>#DIV/0!</v>
      </c>
    </row>
    <row r="11" spans="1:4" x14ac:dyDescent="0.15">
      <c r="A11" s="14">
        <f>+A10+1</f>
        <v>3</v>
      </c>
      <c r="B11" s="57"/>
      <c r="C11" s="60"/>
      <c r="D11" s="7" t="e">
        <f t="shared" si="0"/>
        <v>#DIV/0!</v>
      </c>
    </row>
    <row r="12" spans="1:4" x14ac:dyDescent="0.15">
      <c r="A12" s="14">
        <f>+A11+1</f>
        <v>4</v>
      </c>
      <c r="B12" s="57"/>
      <c r="C12" s="60"/>
      <c r="D12" s="7" t="e">
        <f t="shared" si="0"/>
        <v>#DIV/0!</v>
      </c>
    </row>
    <row r="13" spans="1:4" x14ac:dyDescent="0.15">
      <c r="A13" s="14">
        <f>+A12+1</f>
        <v>5</v>
      </c>
      <c r="B13" s="58" t="s">
        <v>7</v>
      </c>
      <c r="C13" s="60"/>
      <c r="D13" s="7" t="e">
        <f t="shared" si="0"/>
        <v>#DIV/0!</v>
      </c>
    </row>
    <row r="14" spans="1:4" s="87" customFormat="1" ht="14" thickBot="1" x14ac:dyDescent="0.2">
      <c r="A14" s="15" t="s">
        <v>11</v>
      </c>
      <c r="B14" s="59" t="s">
        <v>7</v>
      </c>
      <c r="C14" s="61"/>
      <c r="D14" s="8" t="e">
        <f t="shared" si="0"/>
        <v>#DIV/0!</v>
      </c>
    </row>
    <row r="16" spans="1:4" s="81" customFormat="1" x14ac:dyDescent="0.15">
      <c r="A16" s="75"/>
      <c r="B16" s="75" t="s">
        <v>4</v>
      </c>
      <c r="C16" s="77"/>
      <c r="D16" s="78" t="s">
        <v>5</v>
      </c>
    </row>
    <row r="17" spans="1:4" x14ac:dyDescent="0.15">
      <c r="B17" s="1" t="s">
        <v>42</v>
      </c>
      <c r="D17" s="64"/>
    </row>
    <row r="18" spans="1:4" s="88" customFormat="1" ht="14" thickBot="1" x14ac:dyDescent="0.2">
      <c r="A18" s="3"/>
      <c r="B18" s="3" t="s">
        <v>39</v>
      </c>
      <c r="C18" s="61"/>
      <c r="D18" s="8">
        <f>+D17*C18</f>
        <v>0</v>
      </c>
    </row>
    <row r="19" spans="1:4" x14ac:dyDescent="0.15">
      <c r="A19" s="2"/>
      <c r="B19" s="2" t="s">
        <v>43</v>
      </c>
      <c r="C19" s="2"/>
      <c r="D19" s="31" t="e">
        <f>D18-D14</f>
        <v>#DIV/0!</v>
      </c>
    </row>
    <row r="20" spans="1:4" s="81" customFormat="1" x14ac:dyDescent="0.15">
      <c r="A20" s="1"/>
      <c r="B20" s="1"/>
      <c r="C20" s="1"/>
      <c r="D20" s="2"/>
    </row>
    <row r="21" spans="1:4" s="89" customFormat="1" x14ac:dyDescent="0.15">
      <c r="A21" s="18"/>
      <c r="B21" s="18" t="s">
        <v>9</v>
      </c>
      <c r="C21" s="19"/>
      <c r="D21" s="20"/>
    </row>
    <row r="22" spans="1:4" x14ac:dyDescent="0.15">
      <c r="B22" s="1" t="s">
        <v>8</v>
      </c>
      <c r="D22" s="64"/>
    </row>
    <row r="23" spans="1:4" x14ac:dyDescent="0.15">
      <c r="B23" s="1" t="s">
        <v>12</v>
      </c>
      <c r="C23" s="5"/>
      <c r="D23" s="11" t="e">
        <f>+D22/D14</f>
        <v>#DIV/0!</v>
      </c>
    </row>
    <row r="24" spans="1:4" s="87" customFormat="1" ht="14" thickBot="1" x14ac:dyDescent="0.2">
      <c r="A24" s="3"/>
      <c r="B24" s="3" t="s">
        <v>44</v>
      </c>
      <c r="C24" s="3"/>
      <c r="D24" s="12" t="e">
        <f>+D23*D17</f>
        <v>#DIV/0!</v>
      </c>
    </row>
    <row r="25" spans="1:4" s="80" customFormat="1" x14ac:dyDescent="0.15">
      <c r="A25" s="2"/>
      <c r="B25" s="2" t="s">
        <v>45</v>
      </c>
      <c r="C25" s="2"/>
      <c r="D25" s="2" t="e">
        <f>+D18/D14</f>
        <v>#DIV/0!</v>
      </c>
    </row>
    <row r="28" spans="1:4" x14ac:dyDescent="0.15">
      <c r="A28" s="1" t="s">
        <v>51</v>
      </c>
    </row>
    <row r="29" spans="1:4" x14ac:dyDescent="0.15">
      <c r="A29" s="1" t="s">
        <v>52</v>
      </c>
    </row>
    <row r="30" spans="1:4" x14ac:dyDescent="0.15">
      <c r="A30" s="1" t="s">
        <v>53</v>
      </c>
    </row>
    <row r="31" spans="1:4" x14ac:dyDescent="0.15">
      <c r="A31" s="1" t="s">
        <v>54</v>
      </c>
    </row>
  </sheetData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4:G29"/>
  <sheetViews>
    <sheetView showGridLines="0" zoomScaleNormal="100" workbookViewId="0">
      <selection activeCell="C11" sqref="C11"/>
    </sheetView>
  </sheetViews>
  <sheetFormatPr baseColWidth="10" defaultColWidth="10.5" defaultRowHeight="13" x14ac:dyDescent="0.15"/>
  <cols>
    <col min="1" max="1" width="10.5" style="1"/>
    <col min="2" max="2" width="47.6640625" style="1" bestFit="1" customWidth="1"/>
    <col min="3" max="3" width="20.5" style="1" customWidth="1"/>
    <col min="4" max="4" width="20.5" style="2" customWidth="1"/>
    <col min="5" max="5" width="40.5" style="1" customWidth="1"/>
    <col min="6" max="6" width="20.5" style="1" customWidth="1"/>
    <col min="7" max="16384" width="10.5" style="1"/>
  </cols>
  <sheetData>
    <row r="4" spans="1:7" s="2" customFormat="1" x14ac:dyDescent="0.15">
      <c r="A4" s="2" t="s">
        <v>40</v>
      </c>
    </row>
    <row r="5" spans="1:7" x14ac:dyDescent="0.15">
      <c r="A5" s="1" t="s">
        <v>41</v>
      </c>
    </row>
    <row r="7" spans="1:7" s="75" customFormat="1" x14ac:dyDescent="0.15">
      <c r="A7" s="18"/>
      <c r="B7" s="18" t="s">
        <v>2</v>
      </c>
      <c r="C7" s="19" t="s">
        <v>3</v>
      </c>
      <c r="D7" s="20" t="s">
        <v>1</v>
      </c>
      <c r="E7" s="18" t="s">
        <v>14</v>
      </c>
      <c r="F7" s="18" t="s">
        <v>15</v>
      </c>
      <c r="G7" s="18"/>
    </row>
    <row r="8" spans="1:7" x14ac:dyDescent="0.15">
      <c r="A8" s="13" t="s">
        <v>10</v>
      </c>
      <c r="B8" s="56" t="s">
        <v>58</v>
      </c>
      <c r="C8" s="4" t="s">
        <v>7</v>
      </c>
      <c r="D8" s="62">
        <f>+MESOTHELIOMA!D8</f>
        <v>0</v>
      </c>
      <c r="E8" s="26" t="s">
        <v>7</v>
      </c>
      <c r="F8" s="25">
        <v>0</v>
      </c>
    </row>
    <row r="9" spans="1:7" x14ac:dyDescent="0.15">
      <c r="A9" s="14">
        <v>1</v>
      </c>
      <c r="B9" s="57">
        <f>+MESOTHELIOMA!B9</f>
        <v>0</v>
      </c>
      <c r="C9" s="60">
        <f>MESOTHELIOMA!C9</f>
        <v>0</v>
      </c>
      <c r="D9" s="7" t="e">
        <f t="shared" ref="D9:D14" si="0">+D8/C9</f>
        <v>#DIV/0!</v>
      </c>
      <c r="E9" s="65"/>
      <c r="F9" s="66"/>
    </row>
    <row r="10" spans="1:7" x14ac:dyDescent="0.15">
      <c r="A10" s="14">
        <f>+A9+1</f>
        <v>2</v>
      </c>
      <c r="B10" s="57">
        <f>+MESOTHELIOMA!B10</f>
        <v>0</v>
      </c>
      <c r="C10" s="60">
        <f>MESOTHELIOMA!C10</f>
        <v>0</v>
      </c>
      <c r="D10" s="7" t="e">
        <f t="shared" si="0"/>
        <v>#DIV/0!</v>
      </c>
      <c r="E10" s="65"/>
      <c r="F10" s="66"/>
    </row>
    <row r="11" spans="1:7" x14ac:dyDescent="0.15">
      <c r="A11" s="14">
        <f>+A10+1</f>
        <v>3</v>
      </c>
      <c r="B11" s="57">
        <f>+MESOTHELIOMA!B11</f>
        <v>0</v>
      </c>
      <c r="C11" s="60">
        <f>+MESOTHELIOMA!C11</f>
        <v>0</v>
      </c>
      <c r="D11" s="7" t="e">
        <f t="shared" si="0"/>
        <v>#DIV/0!</v>
      </c>
      <c r="E11" s="65"/>
      <c r="F11" s="66"/>
    </row>
    <row r="12" spans="1:7" x14ac:dyDescent="0.15">
      <c r="A12" s="14">
        <f>+A11+1</f>
        <v>4</v>
      </c>
      <c r="B12" s="57">
        <f>+MESOTHELIOMA!B12</f>
        <v>0</v>
      </c>
      <c r="C12" s="60">
        <f>+MESOTHELIOMA!C12</f>
        <v>0</v>
      </c>
      <c r="D12" s="7" t="e">
        <f t="shared" si="0"/>
        <v>#DIV/0!</v>
      </c>
      <c r="E12" s="65"/>
      <c r="F12" s="66"/>
    </row>
    <row r="13" spans="1:7" x14ac:dyDescent="0.15">
      <c r="A13" s="14">
        <f>+A12+1</f>
        <v>5</v>
      </c>
      <c r="B13" s="57" t="str">
        <f>+MESOTHELIOMA!B13</f>
        <v>-</v>
      </c>
      <c r="C13" s="60">
        <f>+MESOTHELIOMA!C13</f>
        <v>0</v>
      </c>
      <c r="D13" s="7" t="e">
        <f t="shared" si="0"/>
        <v>#DIV/0!</v>
      </c>
      <c r="E13" s="65"/>
      <c r="F13" s="66"/>
    </row>
    <row r="14" spans="1:7" ht="14" thickBot="1" x14ac:dyDescent="0.2">
      <c r="A14" s="15" t="s">
        <v>11</v>
      </c>
      <c r="B14" s="59" t="str">
        <f>+MESOTHELIOMA!B14</f>
        <v>-</v>
      </c>
      <c r="C14" s="61">
        <f>+MESOTHELIOMA!C14</f>
        <v>0</v>
      </c>
      <c r="D14" s="8" t="e">
        <f t="shared" si="0"/>
        <v>#DIV/0!</v>
      </c>
      <c r="E14" s="67"/>
      <c r="F14" s="68"/>
      <c r="G14" s="3"/>
    </row>
    <row r="15" spans="1:7" x14ac:dyDescent="0.15">
      <c r="F15" s="31">
        <f>SUM(F9:F14)</f>
        <v>0</v>
      </c>
    </row>
    <row r="16" spans="1:7" s="75" customFormat="1" x14ac:dyDescent="0.15">
      <c r="B16" s="75" t="s">
        <v>4</v>
      </c>
      <c r="C16" s="77"/>
      <c r="D16" s="78" t="s">
        <v>5</v>
      </c>
    </row>
    <row r="17" spans="1:4" x14ac:dyDescent="0.15">
      <c r="B17" s="1" t="s">
        <v>42</v>
      </c>
      <c r="D17" s="64">
        <f>+MESOTHELIOMA!D17</f>
        <v>0</v>
      </c>
    </row>
    <row r="18" spans="1:4" s="33" customFormat="1" ht="14" thickBot="1" x14ac:dyDescent="0.2">
      <c r="A18" s="3"/>
      <c r="B18" s="3" t="s">
        <v>39</v>
      </c>
      <c r="C18" s="61">
        <f>+MESOTHELIOMA!C18</f>
        <v>0</v>
      </c>
      <c r="D18" s="8">
        <f>+D17*C18</f>
        <v>0</v>
      </c>
    </row>
    <row r="19" spans="1:4" x14ac:dyDescent="0.15">
      <c r="A19" s="2"/>
      <c r="B19" s="2" t="s">
        <v>43</v>
      </c>
      <c r="C19" s="2"/>
      <c r="D19" s="31" t="e">
        <f>D18-D14</f>
        <v>#DIV/0!</v>
      </c>
    </row>
    <row r="20" spans="1:4" s="75" customFormat="1" x14ac:dyDescent="0.15">
      <c r="A20" s="1"/>
      <c r="B20" s="1"/>
      <c r="C20" s="1"/>
      <c r="D20" s="2"/>
    </row>
    <row r="21" spans="1:4" s="82" customFormat="1" x14ac:dyDescent="0.15">
      <c r="A21" s="18"/>
      <c r="B21" s="18" t="s">
        <v>9</v>
      </c>
      <c r="C21" s="19"/>
      <c r="D21" s="20"/>
    </row>
    <row r="22" spans="1:4" x14ac:dyDescent="0.15">
      <c r="B22" s="1" t="s">
        <v>8</v>
      </c>
      <c r="D22" s="64">
        <f>+MESOTHELIOMA!D17</f>
        <v>0</v>
      </c>
    </row>
    <row r="23" spans="1:4" x14ac:dyDescent="0.15">
      <c r="B23" s="1" t="s">
        <v>12</v>
      </c>
      <c r="C23" s="5"/>
      <c r="D23" s="11" t="e">
        <f>+D22/D14</f>
        <v>#DIV/0!</v>
      </c>
    </row>
    <row r="24" spans="1:4" s="3" customFormat="1" ht="14" thickBot="1" x14ac:dyDescent="0.2">
      <c r="B24" s="3" t="s">
        <v>44</v>
      </c>
      <c r="D24" s="12" t="e">
        <f>+D23*D17</f>
        <v>#DIV/0!</v>
      </c>
    </row>
    <row r="25" spans="1:4" x14ac:dyDescent="0.15">
      <c r="B25" s="2" t="str">
        <f>+MESOTHELIOMA!B25</f>
        <v>ROAS</v>
      </c>
      <c r="D25" s="2" t="e">
        <f>+D18/D14</f>
        <v>#DIV/0!</v>
      </c>
    </row>
    <row r="26" spans="1:4" s="82" customFormat="1" x14ac:dyDescent="0.15">
      <c r="A26" s="18"/>
      <c r="B26" s="18" t="s">
        <v>46</v>
      </c>
      <c r="C26" s="19"/>
      <c r="D26" s="20"/>
    </row>
    <row r="27" spans="1:4" x14ac:dyDescent="0.15">
      <c r="B27" s="1" t="s">
        <v>15</v>
      </c>
      <c r="D27" s="31">
        <f>-F15</f>
        <v>0</v>
      </c>
    </row>
    <row r="28" spans="1:4" s="3" customFormat="1" ht="14" thickBot="1" x14ac:dyDescent="0.2">
      <c r="B28" s="3" t="s">
        <v>16</v>
      </c>
      <c r="D28" s="32">
        <f>+D18+D27</f>
        <v>0</v>
      </c>
    </row>
    <row r="29" spans="1:4" s="2" customFormat="1" x14ac:dyDescent="0.15">
      <c r="B29" s="2" t="s">
        <v>47</v>
      </c>
      <c r="D29" s="83" t="e">
        <f>(D18*D23)/((D14*D23)-D27)</f>
        <v>#DIV/0!</v>
      </c>
    </row>
  </sheetData>
  <conditionalFormatting sqref="D25">
    <cfRule type="expression" dxfId="5" priority="3">
      <formula>D25&lt;1</formula>
    </cfRule>
  </conditionalFormatting>
  <conditionalFormatting sqref="D19">
    <cfRule type="expression" dxfId="4" priority="2">
      <formula>D19&lt;0</formula>
    </cfRule>
  </conditionalFormatting>
  <conditionalFormatting sqref="D29">
    <cfRule type="expression" dxfId="3" priority="1">
      <formula>D29&lt;1</formula>
    </cfRule>
  </conditionalFormatting>
  <pageMargins left="0.7" right="0.7" top="0.75" bottom="0.75" header="0.3" footer="0.3"/>
  <pageSetup orientation="portrait" verticalDpi="0" r:id="rId1"/>
  <ignoredErrors>
    <ignoredError sqref="F15" formulaRange="1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4:D25"/>
  <sheetViews>
    <sheetView showGridLines="0" zoomScaleNormal="100" workbookViewId="0">
      <selection activeCell="C9" sqref="C9"/>
    </sheetView>
  </sheetViews>
  <sheetFormatPr baseColWidth="10" defaultColWidth="10.5" defaultRowHeight="13" x14ac:dyDescent="0.15"/>
  <cols>
    <col min="1" max="1" width="10.5" style="1"/>
    <col min="2" max="2" width="40.5" style="1" customWidth="1"/>
    <col min="3" max="3" width="20.5" style="1" customWidth="1"/>
    <col min="4" max="4" width="20.5" style="2" customWidth="1"/>
    <col min="5" max="16384" width="10.5" style="1"/>
  </cols>
  <sheetData>
    <row r="4" spans="1:4" s="2" customFormat="1" x14ac:dyDescent="0.15">
      <c r="A4" s="2" t="s">
        <v>40</v>
      </c>
    </row>
    <row r="5" spans="1:4" x14ac:dyDescent="0.15">
      <c r="A5" s="1" t="s">
        <v>41</v>
      </c>
    </row>
    <row r="7" spans="1:4" s="75" customFormat="1" x14ac:dyDescent="0.15">
      <c r="A7" s="18"/>
      <c r="B7" s="18" t="s">
        <v>2</v>
      </c>
      <c r="C7" s="19" t="s">
        <v>3</v>
      </c>
      <c r="D7" s="20" t="s">
        <v>1</v>
      </c>
    </row>
    <row r="8" spans="1:4" x14ac:dyDescent="0.15">
      <c r="A8" s="13" t="s">
        <v>10</v>
      </c>
      <c r="B8" s="56"/>
      <c r="C8" s="4" t="s">
        <v>7</v>
      </c>
      <c r="D8" s="62"/>
    </row>
    <row r="9" spans="1:4" x14ac:dyDescent="0.15">
      <c r="A9" s="14">
        <v>1</v>
      </c>
      <c r="B9" s="57"/>
      <c r="C9" s="60"/>
      <c r="D9" s="7" t="e">
        <f t="shared" ref="D9:D14" si="0">+D8/C9</f>
        <v>#DIV/0!</v>
      </c>
    </row>
    <row r="10" spans="1:4" x14ac:dyDescent="0.15">
      <c r="A10" s="14">
        <f>+A9+1</f>
        <v>2</v>
      </c>
      <c r="B10" s="57"/>
      <c r="C10" s="60"/>
      <c r="D10" s="7" t="e">
        <f t="shared" si="0"/>
        <v>#DIV/0!</v>
      </c>
    </row>
    <row r="11" spans="1:4" x14ac:dyDescent="0.15">
      <c r="A11" s="14">
        <f>+A10+1</f>
        <v>3</v>
      </c>
      <c r="B11" s="57"/>
      <c r="C11" s="60"/>
      <c r="D11" s="7" t="e">
        <f t="shared" si="0"/>
        <v>#DIV/0!</v>
      </c>
    </row>
    <row r="12" spans="1:4" x14ac:dyDescent="0.15">
      <c r="A12" s="14">
        <f>+A11+1</f>
        <v>4</v>
      </c>
      <c r="B12" s="58"/>
      <c r="C12" s="60"/>
      <c r="D12" s="7" t="e">
        <f t="shared" si="0"/>
        <v>#DIV/0!</v>
      </c>
    </row>
    <row r="13" spans="1:4" x14ac:dyDescent="0.15">
      <c r="A13" s="14">
        <f>+A12+1</f>
        <v>5</v>
      </c>
      <c r="B13" s="58" t="s">
        <v>7</v>
      </c>
      <c r="C13" s="60"/>
      <c r="D13" s="7" t="e">
        <f t="shared" si="0"/>
        <v>#DIV/0!</v>
      </c>
    </row>
    <row r="14" spans="1:4" ht="14" thickBot="1" x14ac:dyDescent="0.2">
      <c r="A14" s="15" t="s">
        <v>11</v>
      </c>
      <c r="B14" s="59" t="s">
        <v>7</v>
      </c>
      <c r="C14" s="61"/>
      <c r="D14" s="8" t="e">
        <f t="shared" si="0"/>
        <v>#DIV/0!</v>
      </c>
    </row>
    <row r="16" spans="1:4" s="75" customFormat="1" x14ac:dyDescent="0.15">
      <c r="B16" s="75" t="s">
        <v>4</v>
      </c>
      <c r="C16" s="77"/>
      <c r="D16" s="78" t="s">
        <v>5</v>
      </c>
    </row>
    <row r="17" spans="1:4" x14ac:dyDescent="0.15">
      <c r="B17" s="1" t="s">
        <v>42</v>
      </c>
      <c r="D17" s="64"/>
    </row>
    <row r="18" spans="1:4" s="2" customFormat="1" ht="14" thickBot="1" x14ac:dyDescent="0.2">
      <c r="A18" s="3"/>
      <c r="B18" s="3" t="s">
        <v>39</v>
      </c>
      <c r="C18" s="61"/>
      <c r="D18" s="8">
        <f>+D17*C18</f>
        <v>0</v>
      </c>
    </row>
    <row r="19" spans="1:4" x14ac:dyDescent="0.15">
      <c r="A19" s="2"/>
      <c r="B19" s="2" t="s">
        <v>43</v>
      </c>
      <c r="C19" s="2"/>
      <c r="D19" s="31" t="e">
        <f>D18-D14</f>
        <v>#DIV/0!</v>
      </c>
    </row>
    <row r="20" spans="1:4" s="75" customFormat="1" x14ac:dyDescent="0.15">
      <c r="A20" s="1"/>
      <c r="B20" s="1"/>
      <c r="C20" s="1"/>
      <c r="D20" s="2"/>
    </row>
    <row r="21" spans="1:4" x14ac:dyDescent="0.15">
      <c r="A21" s="18"/>
      <c r="B21" s="18" t="s">
        <v>9</v>
      </c>
      <c r="C21" s="19"/>
      <c r="D21" s="20"/>
    </row>
    <row r="22" spans="1:4" x14ac:dyDescent="0.15">
      <c r="B22" s="1" t="s">
        <v>8</v>
      </c>
      <c r="D22" s="64"/>
    </row>
    <row r="23" spans="1:4" x14ac:dyDescent="0.15">
      <c r="B23" s="1" t="s">
        <v>12</v>
      </c>
      <c r="C23" s="5"/>
      <c r="D23" s="11" t="e">
        <f>+D22/D14</f>
        <v>#DIV/0!</v>
      </c>
    </row>
    <row r="24" spans="1:4" ht="14" thickBot="1" x14ac:dyDescent="0.2">
      <c r="A24" s="3"/>
      <c r="B24" s="3" t="s">
        <v>44</v>
      </c>
      <c r="C24" s="3"/>
      <c r="D24" s="12" t="e">
        <f>+D23*D17</f>
        <v>#DIV/0!</v>
      </c>
    </row>
    <row r="25" spans="1:4" x14ac:dyDescent="0.15">
      <c r="B25" s="2" t="str">
        <f>+MESOTHELIOMA!B25</f>
        <v>ROAS</v>
      </c>
      <c r="D25" s="2" t="e">
        <f>+D18/D14</f>
        <v>#DIV/0!</v>
      </c>
    </row>
  </sheetData>
  <conditionalFormatting sqref="D19">
    <cfRule type="expression" dxfId="2" priority="2">
      <formula>D19&lt;0</formula>
    </cfRule>
  </conditionalFormatting>
  <conditionalFormatting sqref="D25">
    <cfRule type="expression" dxfId="1" priority="1">
      <formula>D25&lt;1</formula>
    </cfRule>
  </conditionalFormatting>
  <pageMargins left="0.7" right="0.7" top="0.75" bottom="0.75" header="0.3" footer="0.3"/>
  <pageSetup orientation="portrait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4:D23"/>
  <sheetViews>
    <sheetView showGridLines="0" topLeftCell="A7" zoomScaleNormal="100" workbookViewId="0">
      <selection activeCell="D21" sqref="D21"/>
    </sheetView>
  </sheetViews>
  <sheetFormatPr baseColWidth="10" defaultColWidth="10.5" defaultRowHeight="13" x14ac:dyDescent="0.15"/>
  <cols>
    <col min="1" max="1" width="10.5" style="1"/>
    <col min="2" max="2" width="40.5" style="1" customWidth="1"/>
    <col min="3" max="3" width="20.5" style="1" customWidth="1"/>
    <col min="4" max="4" width="20.5" style="2" customWidth="1"/>
    <col min="5" max="16384" width="10.5" style="1"/>
  </cols>
  <sheetData>
    <row r="4" spans="1:4" s="2" customFormat="1" x14ac:dyDescent="0.15">
      <c r="A4" s="2" t="str">
        <f>+MESOTHELIOMA!A4</f>
        <v>KUNMAP WORKSHOPS</v>
      </c>
    </row>
    <row r="5" spans="1:4" x14ac:dyDescent="0.15">
      <c r="A5" s="1" t="s">
        <v>0</v>
      </c>
    </row>
    <row r="7" spans="1:4" s="18" customFormat="1" x14ac:dyDescent="0.15">
      <c r="B7" s="18" t="s">
        <v>2</v>
      </c>
      <c r="C7" s="19" t="s">
        <v>3</v>
      </c>
      <c r="D7" s="20" t="s">
        <v>1</v>
      </c>
    </row>
    <row r="8" spans="1:4" x14ac:dyDescent="0.15">
      <c r="A8" s="13" t="s">
        <v>10</v>
      </c>
      <c r="B8" s="56"/>
      <c r="C8" s="4" t="s">
        <v>7</v>
      </c>
      <c r="D8" s="62">
        <v>1</v>
      </c>
    </row>
    <row r="9" spans="1:4" x14ac:dyDescent="0.15">
      <c r="A9" s="14">
        <v>1</v>
      </c>
      <c r="B9" s="57"/>
      <c r="C9" s="60">
        <v>1</v>
      </c>
      <c r="D9" s="7">
        <f>+D8/C9</f>
        <v>1</v>
      </c>
    </row>
    <row r="10" spans="1:4" x14ac:dyDescent="0.15">
      <c r="A10" s="14">
        <f>+A9+1</f>
        <v>2</v>
      </c>
      <c r="B10" s="57"/>
      <c r="C10" s="60">
        <v>1</v>
      </c>
      <c r="D10" s="7">
        <f>+D9/C10</f>
        <v>1</v>
      </c>
    </row>
    <row r="11" spans="1:4" x14ac:dyDescent="0.15">
      <c r="A11" s="14">
        <f t="shared" ref="A11:A13" si="0">+A10+1</f>
        <v>3</v>
      </c>
      <c r="B11" s="57"/>
      <c r="C11" s="60">
        <v>1</v>
      </c>
      <c r="D11" s="7">
        <f t="shared" ref="D11:D13" si="1">+D10/C11</f>
        <v>1</v>
      </c>
    </row>
    <row r="12" spans="1:4" x14ac:dyDescent="0.15">
      <c r="A12" s="14">
        <f t="shared" si="0"/>
        <v>4</v>
      </c>
      <c r="B12" s="57"/>
      <c r="C12" s="60">
        <v>1</v>
      </c>
      <c r="D12" s="7">
        <f t="shared" si="1"/>
        <v>1</v>
      </c>
    </row>
    <row r="13" spans="1:4" x14ac:dyDescent="0.15">
      <c r="A13" s="14">
        <f t="shared" si="0"/>
        <v>5</v>
      </c>
      <c r="B13" s="57"/>
      <c r="C13" s="60">
        <v>1</v>
      </c>
      <c r="D13" s="7">
        <f t="shared" si="1"/>
        <v>1</v>
      </c>
    </row>
    <row r="14" spans="1:4" s="3" customFormat="1" ht="14" thickBot="1" x14ac:dyDescent="0.2">
      <c r="A14" s="15" t="s">
        <v>11</v>
      </c>
      <c r="B14" s="59"/>
      <c r="C14" s="61">
        <v>1</v>
      </c>
      <c r="D14" s="8">
        <f>+D13/C14</f>
        <v>1</v>
      </c>
    </row>
    <row r="16" spans="1:4" s="18" customFormat="1" x14ac:dyDescent="0.15">
      <c r="B16" s="18" t="s">
        <v>4</v>
      </c>
      <c r="C16" s="19"/>
      <c r="D16" s="20" t="s">
        <v>5</v>
      </c>
    </row>
    <row r="17" spans="2:4" s="3" customFormat="1" ht="14" thickBot="1" x14ac:dyDescent="0.2">
      <c r="B17" s="3">
        <f>+B14</f>
        <v>0</v>
      </c>
      <c r="D17" s="63">
        <v>1</v>
      </c>
    </row>
    <row r="18" spans="2:4" s="2" customFormat="1" x14ac:dyDescent="0.15">
      <c r="B18" s="2" t="s">
        <v>6</v>
      </c>
      <c r="D18" s="37">
        <f>+D17/D14</f>
        <v>1</v>
      </c>
    </row>
    <row r="20" spans="2:4" s="18" customFormat="1" x14ac:dyDescent="0.15">
      <c r="B20" s="18" t="s">
        <v>9</v>
      </c>
      <c r="C20" s="19"/>
      <c r="D20" s="20"/>
    </row>
    <row r="21" spans="2:4" x14ac:dyDescent="0.15">
      <c r="B21" s="1" t="s">
        <v>8</v>
      </c>
      <c r="D21" s="64">
        <v>1</v>
      </c>
    </row>
    <row r="22" spans="2:4" x14ac:dyDescent="0.15">
      <c r="B22" s="1" t="s">
        <v>12</v>
      </c>
      <c r="C22" s="5"/>
      <c r="D22" s="11">
        <f>+D21/D14</f>
        <v>1</v>
      </c>
    </row>
    <row r="23" spans="2:4" s="3" customFormat="1" ht="14" thickBot="1" x14ac:dyDescent="0.2">
      <c r="B23" s="3" t="s">
        <v>13</v>
      </c>
      <c r="D23" s="12">
        <f>+D22*D17</f>
        <v>1</v>
      </c>
    </row>
  </sheetData>
  <pageMargins left="0.7" right="0.7" top="0.75" bottom="0.75" header="0.3" footer="0.3"/>
  <pageSetup orientation="portrait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4:D23"/>
  <sheetViews>
    <sheetView showGridLines="0" topLeftCell="A7" zoomScaleNormal="100" workbookViewId="0">
      <selection activeCell="D21" sqref="D21"/>
    </sheetView>
  </sheetViews>
  <sheetFormatPr baseColWidth="10" defaultColWidth="10.5" defaultRowHeight="13" x14ac:dyDescent="0.15"/>
  <cols>
    <col min="1" max="1" width="10.5" style="1"/>
    <col min="2" max="2" width="40.5" style="1" customWidth="1"/>
    <col min="3" max="3" width="20.5" style="1" customWidth="1"/>
    <col min="4" max="4" width="20.5" style="2" customWidth="1"/>
    <col min="5" max="16384" width="10.5" style="1"/>
  </cols>
  <sheetData>
    <row r="4" spans="1:4" s="2" customFormat="1" x14ac:dyDescent="0.15">
      <c r="A4" s="2" t="str">
        <f>+MESOTHELIOMA!A4</f>
        <v>KUNMAP WORKSHOPS</v>
      </c>
    </row>
    <row r="5" spans="1:4" x14ac:dyDescent="0.15">
      <c r="A5" s="1" t="s">
        <v>0</v>
      </c>
    </row>
    <row r="7" spans="1:4" s="18" customFormat="1" x14ac:dyDescent="0.15">
      <c r="B7" s="18" t="s">
        <v>2</v>
      </c>
      <c r="C7" s="19" t="s">
        <v>3</v>
      </c>
      <c r="D7" s="20" t="s">
        <v>1</v>
      </c>
    </row>
    <row r="8" spans="1:4" x14ac:dyDescent="0.15">
      <c r="A8" s="13" t="s">
        <v>10</v>
      </c>
      <c r="B8" s="56"/>
      <c r="C8" s="4" t="s">
        <v>7</v>
      </c>
      <c r="D8" s="62">
        <v>1</v>
      </c>
    </row>
    <row r="9" spans="1:4" x14ac:dyDescent="0.15">
      <c r="A9" s="14">
        <v>1</v>
      </c>
      <c r="B9" s="57"/>
      <c r="C9" s="60">
        <v>1</v>
      </c>
      <c r="D9" s="7">
        <f>+D8/C9</f>
        <v>1</v>
      </c>
    </row>
    <row r="10" spans="1:4" x14ac:dyDescent="0.15">
      <c r="A10" s="14">
        <f>+A9+1</f>
        <v>2</v>
      </c>
      <c r="B10" s="57"/>
      <c r="C10" s="60">
        <v>1</v>
      </c>
      <c r="D10" s="7">
        <f>+D9/C10</f>
        <v>1</v>
      </c>
    </row>
    <row r="11" spans="1:4" x14ac:dyDescent="0.15">
      <c r="A11" s="14">
        <f t="shared" ref="A11:A13" si="0">+A10+1</f>
        <v>3</v>
      </c>
      <c r="B11" s="57"/>
      <c r="C11" s="60">
        <v>1</v>
      </c>
      <c r="D11" s="7">
        <f t="shared" ref="D11:D13" si="1">+D10/C11</f>
        <v>1</v>
      </c>
    </row>
    <row r="12" spans="1:4" x14ac:dyDescent="0.15">
      <c r="A12" s="14">
        <f t="shared" si="0"/>
        <v>4</v>
      </c>
      <c r="B12" s="57"/>
      <c r="C12" s="60">
        <v>1</v>
      </c>
      <c r="D12" s="7">
        <f t="shared" si="1"/>
        <v>1</v>
      </c>
    </row>
    <row r="13" spans="1:4" x14ac:dyDescent="0.15">
      <c r="A13" s="14">
        <f t="shared" si="0"/>
        <v>5</v>
      </c>
      <c r="B13" s="57"/>
      <c r="C13" s="60">
        <v>1</v>
      </c>
      <c r="D13" s="7">
        <f t="shared" si="1"/>
        <v>1</v>
      </c>
    </row>
    <row r="14" spans="1:4" s="3" customFormat="1" ht="14" thickBot="1" x14ac:dyDescent="0.2">
      <c r="A14" s="15" t="s">
        <v>11</v>
      </c>
      <c r="B14" s="59"/>
      <c r="C14" s="61">
        <v>1</v>
      </c>
      <c r="D14" s="8">
        <f>+D13/C14</f>
        <v>1</v>
      </c>
    </row>
    <row r="16" spans="1:4" s="18" customFormat="1" x14ac:dyDescent="0.15">
      <c r="B16" s="18" t="s">
        <v>4</v>
      </c>
      <c r="C16" s="19"/>
      <c r="D16" s="20" t="s">
        <v>5</v>
      </c>
    </row>
    <row r="17" spans="2:4" s="3" customFormat="1" ht="14" thickBot="1" x14ac:dyDescent="0.2">
      <c r="B17" s="3">
        <f>+B14</f>
        <v>0</v>
      </c>
      <c r="D17" s="63">
        <v>1</v>
      </c>
    </row>
    <row r="18" spans="2:4" s="2" customFormat="1" x14ac:dyDescent="0.15">
      <c r="B18" s="2" t="s">
        <v>6</v>
      </c>
      <c r="D18" s="37">
        <f>+D17/D14</f>
        <v>1</v>
      </c>
    </row>
    <row r="20" spans="2:4" s="18" customFormat="1" x14ac:dyDescent="0.15">
      <c r="B20" s="18" t="s">
        <v>9</v>
      </c>
      <c r="C20" s="19"/>
      <c r="D20" s="20"/>
    </row>
    <row r="21" spans="2:4" x14ac:dyDescent="0.15">
      <c r="B21" s="1" t="s">
        <v>8</v>
      </c>
      <c r="D21" s="64">
        <v>1</v>
      </c>
    </row>
    <row r="22" spans="2:4" x14ac:dyDescent="0.15">
      <c r="B22" s="1" t="s">
        <v>12</v>
      </c>
      <c r="C22" s="5"/>
      <c r="D22" s="11">
        <f>+D21/D14</f>
        <v>1</v>
      </c>
    </row>
    <row r="23" spans="2:4" s="3" customFormat="1" ht="14" thickBot="1" x14ac:dyDescent="0.2">
      <c r="B23" s="3" t="s">
        <v>13</v>
      </c>
      <c r="D23" s="12">
        <f>+D22*D17</f>
        <v>1</v>
      </c>
    </row>
  </sheetData>
  <pageMargins left="0.7" right="0.7" top="0.75" bottom="0.75" header="0.3" footer="0.3"/>
  <pageSetup orientation="portrait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4:F26"/>
  <sheetViews>
    <sheetView showGridLines="0" zoomScaleNormal="100" workbookViewId="0">
      <selection activeCell="A4" sqref="A4"/>
    </sheetView>
  </sheetViews>
  <sheetFormatPr baseColWidth="10" defaultColWidth="10.5" defaultRowHeight="13" x14ac:dyDescent="0.15"/>
  <cols>
    <col min="1" max="1" width="10.5" style="1"/>
    <col min="2" max="2" width="40.5" style="1" customWidth="1"/>
    <col min="3" max="3" width="20.5" style="1" customWidth="1"/>
    <col min="4" max="4" width="20.5" style="2" customWidth="1"/>
    <col min="5" max="5" width="40.5" style="1" customWidth="1"/>
    <col min="6" max="6" width="20.5" style="1" customWidth="1"/>
    <col min="7" max="16384" width="10.5" style="1"/>
  </cols>
  <sheetData>
    <row r="4" spans="1:6" s="2" customFormat="1" x14ac:dyDescent="0.15">
      <c r="A4" s="2" t="str">
        <f>+MESOTHELIOMA!A4</f>
        <v>KUNMAP WORKSHOPS</v>
      </c>
    </row>
    <row r="5" spans="1:6" x14ac:dyDescent="0.15">
      <c r="A5" s="1" t="s">
        <v>0</v>
      </c>
    </row>
    <row r="7" spans="1:6" s="18" customFormat="1" x14ac:dyDescent="0.15">
      <c r="B7" s="18" t="s">
        <v>2</v>
      </c>
      <c r="C7" s="19" t="s">
        <v>3</v>
      </c>
      <c r="D7" s="20" t="s">
        <v>1</v>
      </c>
      <c r="E7" s="18" t="s">
        <v>14</v>
      </c>
      <c r="F7" s="18" t="s">
        <v>15</v>
      </c>
    </row>
    <row r="8" spans="1:6" x14ac:dyDescent="0.15">
      <c r="A8" s="13" t="s">
        <v>10</v>
      </c>
      <c r="B8" s="21">
        <f>+ECOMMERCE!B8</f>
        <v>0</v>
      </c>
      <c r="C8" s="22" t="s">
        <v>7</v>
      </c>
      <c r="D8" s="6">
        <f>+ECOMMERCE!D8</f>
        <v>0</v>
      </c>
      <c r="E8" s="26" t="s">
        <v>7</v>
      </c>
      <c r="F8" s="25">
        <v>0</v>
      </c>
    </row>
    <row r="9" spans="1:6" x14ac:dyDescent="0.15">
      <c r="A9" s="14">
        <v>1</v>
      </c>
      <c r="B9" s="23">
        <f>+ECOMMERCE!B9</f>
        <v>0</v>
      </c>
      <c r="C9" s="16">
        <f>+ECOMMERCE!C9</f>
        <v>0</v>
      </c>
      <c r="D9" s="7" t="e">
        <f>+D8/C9</f>
        <v>#DIV/0!</v>
      </c>
      <c r="E9" s="27"/>
      <c r="F9" s="29"/>
    </row>
    <row r="10" spans="1:6" x14ac:dyDescent="0.15">
      <c r="A10" s="14">
        <f>+A9+1</f>
        <v>2</v>
      </c>
      <c r="B10" s="23">
        <f>+ECOMMERCE!B10</f>
        <v>0</v>
      </c>
      <c r="C10" s="16">
        <f>+ECOMMERCE!C10</f>
        <v>0</v>
      </c>
      <c r="D10" s="7" t="e">
        <f>+D9/C10</f>
        <v>#DIV/0!</v>
      </c>
      <c r="E10" s="27"/>
      <c r="F10" s="29"/>
    </row>
    <row r="11" spans="1:6" x14ac:dyDescent="0.15">
      <c r="A11" s="14">
        <f t="shared" ref="A11:A13" si="0">+A10+1</f>
        <v>3</v>
      </c>
      <c r="B11" s="23">
        <f>+ECOMMERCE!B11</f>
        <v>0</v>
      </c>
      <c r="C11" s="16">
        <f>+ECOMMERCE!C11</f>
        <v>0</v>
      </c>
      <c r="D11" s="7" t="e">
        <f>+D10/C11</f>
        <v>#DIV/0!</v>
      </c>
      <c r="E11" s="27"/>
      <c r="F11" s="29"/>
    </row>
    <row r="12" spans="1:6" x14ac:dyDescent="0.15">
      <c r="A12" s="14">
        <f t="shared" si="0"/>
        <v>4</v>
      </c>
      <c r="B12" s="23">
        <f>+ECOMMERCE!B12</f>
        <v>0</v>
      </c>
      <c r="C12" s="16">
        <f>+ECOMMERCE!C12</f>
        <v>0</v>
      </c>
      <c r="D12" s="7" t="e">
        <f t="shared" ref="D12:D13" si="1">+D11/C12</f>
        <v>#DIV/0!</v>
      </c>
      <c r="E12" s="27"/>
      <c r="F12" s="29"/>
    </row>
    <row r="13" spans="1:6" x14ac:dyDescent="0.15">
      <c r="A13" s="14">
        <f t="shared" si="0"/>
        <v>5</v>
      </c>
      <c r="B13" s="23" t="str">
        <f>+ECOMMERCE!B13</f>
        <v>-</v>
      </c>
      <c r="C13" s="16">
        <f>+ECOMMERCE!C13</f>
        <v>0</v>
      </c>
      <c r="D13" s="7" t="e">
        <f t="shared" si="1"/>
        <v>#DIV/0!</v>
      </c>
      <c r="E13" s="27"/>
      <c r="F13" s="29"/>
    </row>
    <row r="14" spans="1:6" s="3" customFormat="1" ht="14" thickBot="1" x14ac:dyDescent="0.2">
      <c r="A14" s="15" t="s">
        <v>11</v>
      </c>
      <c r="B14" s="24" t="str">
        <f>+ECOMMERCE!B14</f>
        <v>-</v>
      </c>
      <c r="C14" s="17">
        <f>+ECOMMERCE!C14</f>
        <v>0</v>
      </c>
      <c r="D14" s="8" t="e">
        <f>+D11/C14</f>
        <v>#DIV/0!</v>
      </c>
      <c r="E14" s="28"/>
      <c r="F14" s="30"/>
    </row>
    <row r="15" spans="1:6" x14ac:dyDescent="0.15">
      <c r="F15" s="31">
        <f>SUM(F9:F14)</f>
        <v>0</v>
      </c>
    </row>
    <row r="16" spans="1:6" s="18" customFormat="1" x14ac:dyDescent="0.15">
      <c r="B16" s="18" t="s">
        <v>4</v>
      </c>
      <c r="C16" s="19"/>
      <c r="D16" s="20" t="s">
        <v>5</v>
      </c>
    </row>
    <row r="17" spans="2:4" s="3" customFormat="1" ht="14" thickBot="1" x14ac:dyDescent="0.2">
      <c r="B17" s="3" t="str">
        <f>+B14</f>
        <v>-</v>
      </c>
      <c r="D17" s="9">
        <f>+ECOMMERCE!D17</f>
        <v>0</v>
      </c>
    </row>
    <row r="18" spans="2:4" s="2" customFormat="1" x14ac:dyDescent="0.15">
      <c r="B18" s="2" t="s">
        <v>6</v>
      </c>
      <c r="D18" s="38" t="e">
        <f>+D17/D14</f>
        <v>#DIV/0!</v>
      </c>
    </row>
    <row r="20" spans="2:4" s="18" customFormat="1" x14ac:dyDescent="0.15">
      <c r="B20" s="18" t="s">
        <v>9</v>
      </c>
      <c r="C20" s="19"/>
      <c r="D20" s="20"/>
    </row>
    <row r="21" spans="2:4" x14ac:dyDescent="0.15">
      <c r="B21" s="1" t="s">
        <v>8</v>
      </c>
      <c r="D21" s="10">
        <f>+ECOMMERCE!D21</f>
        <v>0</v>
      </c>
    </row>
    <row r="22" spans="2:4" x14ac:dyDescent="0.15">
      <c r="B22" s="1" t="s">
        <v>12</v>
      </c>
      <c r="C22" s="5"/>
      <c r="D22" s="11" t="e">
        <f>+D21/D14</f>
        <v>#DIV/0!</v>
      </c>
    </row>
    <row r="23" spans="2:4" s="3" customFormat="1" ht="14" thickBot="1" x14ac:dyDescent="0.2">
      <c r="B23" s="3" t="s">
        <v>13</v>
      </c>
      <c r="D23" s="12" t="e">
        <f>+D22*D17</f>
        <v>#DIV/0!</v>
      </c>
    </row>
    <row r="24" spans="2:4" x14ac:dyDescent="0.15">
      <c r="B24" s="1" t="s">
        <v>15</v>
      </c>
      <c r="D24" s="31">
        <f>-F15</f>
        <v>0</v>
      </c>
    </row>
    <row r="25" spans="2:4" s="3" customFormat="1" ht="14" thickBot="1" x14ac:dyDescent="0.2">
      <c r="B25" s="3" t="s">
        <v>16</v>
      </c>
      <c r="D25" s="32" t="e">
        <f>+D23+D24</f>
        <v>#DIV/0!</v>
      </c>
    </row>
    <row r="26" spans="2:4" s="2" customFormat="1" x14ac:dyDescent="0.15">
      <c r="B26" s="2" t="s">
        <v>17</v>
      </c>
      <c r="D26" s="38" t="e">
        <f>+D25/(D22*D14)</f>
        <v>#DIV/0!</v>
      </c>
    </row>
  </sheetData>
  <pageMargins left="0.7" right="0.7" top="0.75" bottom="0.75" header="0.3" footer="0.3"/>
  <pageSetup orientation="portrait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4:H23"/>
  <sheetViews>
    <sheetView showGridLines="0" topLeftCell="A3" zoomScaleNormal="100" workbookViewId="0">
      <selection activeCell="E3" sqref="E3"/>
    </sheetView>
  </sheetViews>
  <sheetFormatPr baseColWidth="10" defaultColWidth="10.5" defaultRowHeight="13" x14ac:dyDescent="0.15"/>
  <cols>
    <col min="1" max="1" width="29.6640625" style="1" bestFit="1" customWidth="1"/>
    <col min="2" max="2" width="11.1640625" style="1" bestFit="1" customWidth="1"/>
    <col min="3" max="3" width="13.33203125" style="1" customWidth="1"/>
    <col min="4" max="4" width="11.1640625" style="1" bestFit="1" customWidth="1"/>
    <col min="5" max="5" width="10.1640625" style="1" bestFit="1" customWidth="1"/>
    <col min="6" max="6" width="10.5" style="1"/>
    <col min="7" max="7" width="18.83203125" style="1" bestFit="1" customWidth="1"/>
    <col min="8" max="16384" width="10.5" style="1"/>
  </cols>
  <sheetData>
    <row r="4" spans="1:8" s="2" customFormat="1" x14ac:dyDescent="0.15">
      <c r="A4" s="2" t="str">
        <f>+ECOMMERCE!A4</f>
        <v>KUNMAP WORKSHOPS</v>
      </c>
    </row>
    <row r="5" spans="1:8" x14ac:dyDescent="0.15">
      <c r="A5" s="1" t="s">
        <v>18</v>
      </c>
    </row>
    <row r="7" spans="1:8" s="75" customFormat="1" x14ac:dyDescent="0.15">
      <c r="A7" s="18" t="s">
        <v>2</v>
      </c>
      <c r="B7" s="18" t="s">
        <v>24</v>
      </c>
      <c r="C7" s="18" t="s">
        <v>25</v>
      </c>
      <c r="D7" s="18" t="s">
        <v>26</v>
      </c>
      <c r="E7" s="18" t="s">
        <v>27</v>
      </c>
      <c r="F7" s="18" t="s">
        <v>28</v>
      </c>
      <c r="G7" s="18" t="s">
        <v>23</v>
      </c>
    </row>
    <row r="8" spans="1:8" x14ac:dyDescent="0.15">
      <c r="A8" s="21" t="s">
        <v>19</v>
      </c>
      <c r="B8" s="62"/>
      <c r="C8" s="62"/>
      <c r="D8" s="62"/>
      <c r="E8" s="62"/>
      <c r="F8" s="62"/>
      <c r="G8" s="35" t="e">
        <f>AVERAGE(B8:F8)</f>
        <v>#DIV/0!</v>
      </c>
    </row>
    <row r="9" spans="1:8" s="2" customFormat="1" x14ac:dyDescent="0.15">
      <c r="A9" s="39" t="s">
        <v>29</v>
      </c>
      <c r="B9" s="69"/>
      <c r="C9" s="69"/>
      <c r="D9" s="69"/>
      <c r="E9" s="69"/>
      <c r="F9" s="69"/>
      <c r="G9" s="36" t="e">
        <f>AVERAGE(B9:F9)</f>
        <v>#DIV/0!</v>
      </c>
    </row>
    <row r="10" spans="1:8" s="2" customFormat="1" ht="14" thickBot="1" x14ac:dyDescent="0.2">
      <c r="A10" s="40" t="s">
        <v>30</v>
      </c>
      <c r="B10" s="41">
        <f>+B8*B9</f>
        <v>0</v>
      </c>
      <c r="C10" s="41">
        <f>+C8*C9</f>
        <v>0</v>
      </c>
      <c r="D10" s="41">
        <f>+D8*D9</f>
        <v>0</v>
      </c>
      <c r="E10" s="41">
        <f>+E8*E9</f>
        <v>0</v>
      </c>
      <c r="F10" s="41">
        <f>+F8*F9</f>
        <v>0</v>
      </c>
      <c r="G10" s="12">
        <f>AVERAGE(B10:F10)</f>
        <v>0</v>
      </c>
      <c r="H10" s="84" t="s">
        <v>48</v>
      </c>
    </row>
    <row r="11" spans="1:8" s="2" customFormat="1" x14ac:dyDescent="0.15">
      <c r="A11" s="39"/>
      <c r="B11" s="42"/>
      <c r="C11" s="42"/>
      <c r="D11" s="42"/>
      <c r="E11" s="42"/>
      <c r="F11" s="42"/>
      <c r="G11" s="43"/>
    </row>
    <row r="12" spans="1:8" s="2" customFormat="1" x14ac:dyDescent="0.15">
      <c r="A12" s="23" t="s">
        <v>20</v>
      </c>
      <c r="B12" s="69"/>
      <c r="C12" s="44"/>
      <c r="D12" s="44"/>
      <c r="E12" s="44"/>
      <c r="F12" s="44"/>
      <c r="G12" s="36"/>
    </row>
    <row r="13" spans="1:8" s="2" customFormat="1" x14ac:dyDescent="0.15">
      <c r="A13" s="23" t="s">
        <v>21</v>
      </c>
      <c r="B13" s="70"/>
      <c r="C13" s="45"/>
      <c r="D13" s="45"/>
      <c r="E13" s="45"/>
      <c r="F13" s="45"/>
      <c r="G13" s="34"/>
    </row>
    <row r="14" spans="1:8" s="2" customFormat="1" x14ac:dyDescent="0.15">
      <c r="A14" s="46" t="s">
        <v>22</v>
      </c>
      <c r="B14" s="71"/>
      <c r="C14" s="47"/>
      <c r="D14" s="47"/>
      <c r="E14" s="47"/>
      <c r="F14" s="47"/>
      <c r="G14" s="48"/>
    </row>
    <row r="15" spans="1:8" s="76" customFormat="1" x14ac:dyDescent="0.15">
      <c r="A15" s="49"/>
      <c r="B15" s="45"/>
      <c r="C15" s="45"/>
      <c r="D15" s="45"/>
      <c r="E15" s="45"/>
      <c r="F15" s="45"/>
      <c r="G15" s="45"/>
    </row>
    <row r="16" spans="1:8" s="76" customFormat="1" x14ac:dyDescent="0.15">
      <c r="A16" s="50" t="s">
        <v>31</v>
      </c>
      <c r="B16" s="50" t="s">
        <v>32</v>
      </c>
      <c r="C16" s="50" t="s">
        <v>33</v>
      </c>
      <c r="D16" s="50" t="s">
        <v>34</v>
      </c>
      <c r="E16" s="50" t="s">
        <v>35</v>
      </c>
      <c r="F16" s="50" t="s">
        <v>36</v>
      </c>
      <c r="G16" s="50" t="s">
        <v>37</v>
      </c>
    </row>
    <row r="17" spans="1:7" s="76" customFormat="1" x14ac:dyDescent="0.15">
      <c r="A17" s="51" t="s">
        <v>38</v>
      </c>
      <c r="B17" s="52">
        <f>+G10*12</f>
        <v>0</v>
      </c>
      <c r="C17" s="52">
        <f>+B17*$B$13</f>
        <v>0</v>
      </c>
      <c r="D17" s="52">
        <f t="shared" ref="D17" si="0">+C17*$B$13</f>
        <v>0</v>
      </c>
      <c r="E17" s="52"/>
      <c r="F17" s="52"/>
      <c r="G17" s="72">
        <f>SUM(B17:F17)</f>
        <v>0</v>
      </c>
    </row>
    <row r="18" spans="1:7" s="2" customFormat="1" ht="14" thickBot="1" x14ac:dyDescent="0.2">
      <c r="A18" s="53" t="s">
        <v>39</v>
      </c>
      <c r="B18" s="54">
        <f>+B17*$B$14</f>
        <v>0</v>
      </c>
      <c r="C18" s="54">
        <f t="shared" ref="C18:D18" si="1">+C17*$B$14</f>
        <v>0</v>
      </c>
      <c r="D18" s="54">
        <f t="shared" si="1"/>
        <v>0</v>
      </c>
      <c r="E18" s="54"/>
      <c r="F18" s="54"/>
      <c r="G18" s="73">
        <f>SUM(B18:F18)</f>
        <v>0</v>
      </c>
    </row>
    <row r="19" spans="1:7" s="2" customFormat="1" x14ac:dyDescent="0.15">
      <c r="A19" s="23"/>
      <c r="B19" s="55"/>
      <c r="C19" s="55"/>
      <c r="D19" s="55"/>
      <c r="E19" s="55"/>
      <c r="F19" s="55"/>
      <c r="G19" s="74"/>
    </row>
    <row r="20" spans="1:7" s="2" customFormat="1" x14ac:dyDescent="0.15">
      <c r="A20" s="50" t="s">
        <v>55</v>
      </c>
    </row>
    <row r="21" spans="1:7" s="92" customFormat="1" x14ac:dyDescent="0.15">
      <c r="A21" s="90" t="s">
        <v>56</v>
      </c>
      <c r="B21" s="91" t="e">
        <f>+ECOMMERCE!D14</f>
        <v>#DIV/0!</v>
      </c>
    </row>
    <row r="22" spans="1:7" s="2" customFormat="1" x14ac:dyDescent="0.15">
      <c r="A22" s="1" t="s">
        <v>57</v>
      </c>
      <c r="B22" s="93">
        <f>+G18</f>
        <v>0</v>
      </c>
    </row>
    <row r="23" spans="1:7" s="3" customFormat="1" ht="14" thickBot="1" x14ac:dyDescent="0.2">
      <c r="A23" s="94" t="s">
        <v>49</v>
      </c>
      <c r="B23" s="33" t="e">
        <f>+B22/B21</f>
        <v>#DIV/0!</v>
      </c>
      <c r="C23" s="33" t="s">
        <v>50</v>
      </c>
    </row>
  </sheetData>
  <conditionalFormatting sqref="G18">
    <cfRule type="expression" dxfId="0" priority="1">
      <formula>$G$18</formula>
    </cfRule>
  </conditionalFormatting>
  <pageMargins left="0.7" right="0.7" top="0.75" bottom="0.75" header="0.3" footer="0.3"/>
  <pageSetup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Hojas de cálculo</vt:lpstr>
      </vt:variant>
      <vt:variant>
        <vt:i4>7</vt:i4>
      </vt:variant>
    </vt:vector>
  </HeadingPairs>
  <TitlesOfParts>
    <vt:vector size="7" baseType="lpstr">
      <vt:lpstr>MESOTHELIOMA</vt:lpstr>
      <vt:lpstr>MESOTHELIOMA OPTIMIZACIÓN</vt:lpstr>
      <vt:lpstr>ECOMMERCE</vt:lpstr>
      <vt:lpstr>AD PRODUCTO</vt:lpstr>
      <vt:lpstr>AD RETARGETING</vt:lpstr>
      <vt:lpstr>AD SALE OPTIMIZACIÓN</vt:lpstr>
      <vt:lpstr>CLV ECOMMERCE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Leo</dc:creator>
  <cp:lastModifiedBy>ariel alejandro mendo perez</cp:lastModifiedBy>
  <dcterms:created xsi:type="dcterms:W3CDTF">2015-06-24T18:10:20Z</dcterms:created>
  <dcterms:modified xsi:type="dcterms:W3CDTF">2022-12-13T00:28:27Z</dcterms:modified>
</cp:coreProperties>
</file>