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ga\Documents\2023\Adobe\MUG México\Materiales Evento\"/>
    </mc:Choice>
  </mc:AlternateContent>
  <xr:revisionPtr revIDLastSave="0" documentId="13_ncr:1_{DD2421E5-EDB7-423F-AD42-97D298732D2E}" xr6:coauthVersionLast="47" xr6:coauthVersionMax="47" xr10:uidLastSave="{00000000-0000-0000-0000-000000000000}"/>
  <bookViews>
    <workbookView xWindow="-110" yWindow="-110" windowWidth="19420" windowHeight="10420" tabRatio="799" activeTab="4" xr2:uid="{00000000-000D-0000-FFFF-FFFF00000000}"/>
  </bookViews>
  <sheets>
    <sheet name="DEMOGRÁFICO" sheetId="20" r:id="rId1"/>
    <sheet name="COMPORTAMIENTOS" sheetId="26" r:id="rId2"/>
    <sheet name="USUARIOS DEMOGRAFICO" sheetId="32" r:id="rId3"/>
    <sheet name="USUARIOS COMPORTAMIENTO" sheetId="27" r:id="rId4"/>
    <sheet name="RECENCIA" sheetId="28" r:id="rId5"/>
    <sheet name="EXPERIENCIA DEL CLIENTE" sheetId="31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28" l="1"/>
  <c r="H42" i="28" l="1"/>
  <c r="I42" i="28"/>
  <c r="J42" i="28"/>
  <c r="B18" i="26"/>
  <c r="B17" i="26"/>
  <c r="B16" i="26"/>
  <c r="G12" i="32" l="1"/>
  <c r="G12" i="27" s="1"/>
  <c r="G12" i="28" s="1"/>
  <c r="H12" i="32"/>
  <c r="I12" i="32"/>
  <c r="J12" i="32"/>
  <c r="D25" i="28"/>
  <c r="D26" i="28"/>
  <c r="D27" i="28"/>
  <c r="D24" i="28"/>
  <c r="J26" i="28"/>
  <c r="I25" i="28"/>
  <c r="G25" i="28"/>
  <c r="J24" i="28"/>
  <c r="I24" i="28"/>
  <c r="H24" i="28"/>
  <c r="G24" i="28"/>
  <c r="J23" i="28"/>
  <c r="I23" i="28"/>
  <c r="J22" i="28"/>
  <c r="I22" i="28"/>
  <c r="G22" i="28"/>
  <c r="J21" i="28"/>
  <c r="I21" i="28"/>
  <c r="I20" i="28"/>
  <c r="H20" i="28"/>
  <c r="G20" i="28"/>
  <c r="G8" i="27"/>
  <c r="H8" i="27"/>
  <c r="I8" i="27"/>
  <c r="J8" i="27"/>
  <c r="G9" i="27"/>
  <c r="G9" i="28" s="1"/>
  <c r="H9" i="27"/>
  <c r="I9" i="27"/>
  <c r="J9" i="27"/>
  <c r="G10" i="27"/>
  <c r="G10" i="28" s="1"/>
  <c r="H10" i="27"/>
  <c r="H10" i="28" s="1"/>
  <c r="I10" i="27"/>
  <c r="J10" i="27"/>
  <c r="G11" i="27"/>
  <c r="G11" i="28" s="1"/>
  <c r="H12" i="27"/>
  <c r="H12" i="28" s="1"/>
  <c r="J11" i="32"/>
  <c r="I11" i="32"/>
  <c r="I12" i="27" s="1"/>
  <c r="I12" i="28" s="1"/>
  <c r="H11" i="32"/>
  <c r="G11" i="32"/>
  <c r="E27" i="26"/>
  <c r="D27" i="26"/>
  <c r="C27" i="26"/>
  <c r="C16" i="28"/>
  <c r="D16" i="28"/>
  <c r="E16" i="28"/>
  <c r="F16" i="28"/>
  <c r="G16" i="28"/>
  <c r="H16" i="28"/>
  <c r="I16" i="28"/>
  <c r="J16" i="28"/>
  <c r="C17" i="28"/>
  <c r="D17" i="28"/>
  <c r="E17" i="28"/>
  <c r="F17" i="28"/>
  <c r="G17" i="28"/>
  <c r="H17" i="28"/>
  <c r="I17" i="28"/>
  <c r="J17" i="28"/>
  <c r="C18" i="28"/>
  <c r="D18" i="28"/>
  <c r="E18" i="28"/>
  <c r="F18" i="28"/>
  <c r="G18" i="28"/>
  <c r="H18" i="28"/>
  <c r="I18" i="28"/>
  <c r="J18" i="28"/>
  <c r="C19" i="28"/>
  <c r="D19" i="28"/>
  <c r="E19" i="28"/>
  <c r="F19" i="28"/>
  <c r="G19" i="28"/>
  <c r="H19" i="28"/>
  <c r="I19" i="28"/>
  <c r="J19" i="28"/>
  <c r="C20" i="28"/>
  <c r="D20" i="28"/>
  <c r="E20" i="28"/>
  <c r="F20" i="28"/>
  <c r="J20" i="28"/>
  <c r="C21" i="28"/>
  <c r="D21" i="28"/>
  <c r="E21" i="28"/>
  <c r="F21" i="28"/>
  <c r="H21" i="28"/>
  <c r="C22" i="28"/>
  <c r="D22" i="28"/>
  <c r="E22" i="28"/>
  <c r="F22" i="28"/>
  <c r="H22" i="28"/>
  <c r="C23" i="28"/>
  <c r="D23" i="28"/>
  <c r="E23" i="28"/>
  <c r="F23" i="28"/>
  <c r="G23" i="28"/>
  <c r="H23" i="28"/>
  <c r="C24" i="28"/>
  <c r="E24" i="28"/>
  <c r="F24" i="28"/>
  <c r="C25" i="28"/>
  <c r="E25" i="28"/>
  <c r="F25" i="28"/>
  <c r="H25" i="28"/>
  <c r="J25" i="28"/>
  <c r="C26" i="28"/>
  <c r="E26" i="28"/>
  <c r="F26" i="28"/>
  <c r="H26" i="28"/>
  <c r="I26" i="28"/>
  <c r="C27" i="28"/>
  <c r="E27" i="28"/>
  <c r="F27" i="28"/>
  <c r="G27" i="28"/>
  <c r="H27" i="28"/>
  <c r="I27" i="28"/>
  <c r="J27" i="28"/>
  <c r="C8" i="28"/>
  <c r="D8" i="28"/>
  <c r="E8" i="28"/>
  <c r="F8" i="28"/>
  <c r="G8" i="28"/>
  <c r="H8" i="28"/>
  <c r="I8" i="28"/>
  <c r="J8" i="28"/>
  <c r="C9" i="28"/>
  <c r="D9" i="28"/>
  <c r="E9" i="28"/>
  <c r="F9" i="28"/>
  <c r="H9" i="28"/>
  <c r="I9" i="28"/>
  <c r="J9" i="28"/>
  <c r="C10" i="28"/>
  <c r="D10" i="28"/>
  <c r="E10" i="28"/>
  <c r="F10" i="28"/>
  <c r="I10" i="28"/>
  <c r="J10" i="28"/>
  <c r="G26" i="28"/>
  <c r="G21" i="28"/>
  <c r="J12" i="27" l="1"/>
  <c r="J12" i="28" s="1"/>
  <c r="I11" i="27"/>
  <c r="I11" i="28" s="1"/>
  <c r="J11" i="27"/>
  <c r="J11" i="28" s="1"/>
  <c r="H11" i="27"/>
  <c r="H11" i="28" s="1"/>
  <c r="I28" i="27"/>
  <c r="I28" i="28" s="1"/>
  <c r="I36" i="28" s="1"/>
  <c r="I40" i="28" s="1"/>
  <c r="I41" i="28" s="1"/>
  <c r="J28" i="27"/>
  <c r="J28" i="28" s="1"/>
  <c r="J36" i="28" s="1"/>
  <c r="J40" i="28" s="1"/>
  <c r="G28" i="27"/>
  <c r="G36" i="28" s="1"/>
  <c r="G40" i="28" s="1"/>
  <c r="G41" i="28" s="1"/>
  <c r="G42" i="28" s="1"/>
  <c r="H28" i="27"/>
  <c r="H28" i="28" s="1"/>
  <c r="H36" i="28" s="1"/>
  <c r="H40" i="28" s="1"/>
  <c r="H41" i="28" s="1"/>
  <c r="I29" i="27" l="1"/>
  <c r="I29" i="28" s="1"/>
  <c r="J29" i="27"/>
  <c r="J29" i="28" s="1"/>
  <c r="H29" i="27" l="1"/>
  <c r="H29" i="28" s="1"/>
  <c r="G29" i="27"/>
  <c r="G29" i="28" s="1"/>
  <c r="I43" i="28"/>
  <c r="I46" i="28" s="1"/>
  <c r="I47" i="28" s="1"/>
  <c r="G43" i="28"/>
  <c r="G46" i="28" s="1"/>
  <c r="G47" i="28" s="1"/>
  <c r="I32" i="27"/>
  <c r="I33" i="27" s="1"/>
  <c r="I33" i="28" s="1"/>
  <c r="J43" i="28"/>
  <c r="J46" i="28" s="1"/>
  <c r="J47" i="28" s="1"/>
  <c r="H43" i="28"/>
  <c r="H46" i="28" s="1"/>
  <c r="H47" i="28" s="1"/>
  <c r="J32" i="27"/>
  <c r="J33" i="27" s="1"/>
  <c r="J33" i="28" s="1"/>
  <c r="H32" i="27"/>
  <c r="G32" i="27"/>
  <c r="I32" i="28" l="1"/>
  <c r="J32" i="28"/>
  <c r="H33" i="27"/>
  <c r="H33" i="28" s="1"/>
  <c r="H32" i="28"/>
  <c r="G33" i="27"/>
  <c r="G33" i="28" s="1"/>
  <c r="G32" i="28"/>
</calcChain>
</file>

<file path=xl/sharedStrings.xml><?xml version="1.0" encoding="utf-8"?>
<sst xmlns="http://schemas.openxmlformats.org/spreadsheetml/2006/main" count="262" uniqueCount="68">
  <si>
    <t>DEMOGRÁFICOS</t>
  </si>
  <si>
    <t>PUNTAJE</t>
  </si>
  <si>
    <t>TIPO MÉDICO</t>
  </si>
  <si>
    <t>NO ESPECIFICADO</t>
  </si>
  <si>
    <t>MEDICO GENERAL</t>
  </si>
  <si>
    <t>ESPECIALISTA</t>
  </si>
  <si>
    <t>TIPO ESTADO</t>
  </si>
  <si>
    <t>ESTADO CON REP</t>
  </si>
  <si>
    <t>ESTADO SIN REP</t>
  </si>
  <si>
    <t>VALOR MÁXIMO</t>
  </si>
  <si>
    <t>VALOR MÍNIMO</t>
  </si>
  <si>
    <t>VALOR A o B</t>
  </si>
  <si>
    <r>
      <t xml:space="preserve">WORKSHOP / </t>
    </r>
    <r>
      <rPr>
        <sz val="10"/>
        <color theme="1"/>
        <rFont val="Arial"/>
        <family val="2"/>
      </rPr>
      <t>LEAD SCORING MODEL</t>
    </r>
  </si>
  <si>
    <t>COMPORTAMIENTO</t>
  </si>
  <si>
    <t>CAMPAÑA 1</t>
  </si>
  <si>
    <t>CAMPAÑA 2</t>
  </si>
  <si>
    <t>CAMPAÑA 3</t>
  </si>
  <si>
    <t>CLICK EN EMAIL</t>
  </si>
  <si>
    <t>VISIT WEB PAGE</t>
  </si>
  <si>
    <t>FORM FILL</t>
  </si>
  <si>
    <t>ASISTE A WEBINAR</t>
  </si>
  <si>
    <t>VALOR 1 o 2</t>
  </si>
  <si>
    <t>AUDIENCIAS</t>
  </si>
  <si>
    <t>A1</t>
  </si>
  <si>
    <t>CHAMPION</t>
  </si>
  <si>
    <t>A2</t>
  </si>
  <si>
    <t>CAN'T LOSE</t>
  </si>
  <si>
    <t>B1</t>
  </si>
  <si>
    <t>PROMISING</t>
  </si>
  <si>
    <t>B2</t>
  </si>
  <si>
    <t>NOT MY TYPE</t>
  </si>
  <si>
    <t>TIEMPO</t>
  </si>
  <si>
    <t>DEMOGRÁFICO</t>
  </si>
  <si>
    <t>USUARIO 1</t>
  </si>
  <si>
    <t>USUARIO 2</t>
  </si>
  <si>
    <t>USUARIO 3</t>
  </si>
  <si>
    <t>USUARIO 4</t>
  </si>
  <si>
    <t>NOMBRE</t>
  </si>
  <si>
    <t>LUCÍA</t>
  </si>
  <si>
    <t>CARLOS</t>
  </si>
  <si>
    <t>LEO</t>
  </si>
  <si>
    <t>MARIANA</t>
  </si>
  <si>
    <t>GENERAL</t>
  </si>
  <si>
    <t>SCORING DEMOGRÁFICO</t>
  </si>
  <si>
    <t>SI</t>
  </si>
  <si>
    <t>NO</t>
  </si>
  <si>
    <t>VISITA WEB PAGE</t>
  </si>
  <si>
    <t>DESCARGA PDF</t>
  </si>
  <si>
    <t>LLAMADA CON REP</t>
  </si>
  <si>
    <t>SCORING DIGITAL</t>
  </si>
  <si>
    <t xml:space="preserve">DECREASE SCORE </t>
  </si>
  <si>
    <t>90 DAYS</t>
  </si>
  <si>
    <t>60 DAYS</t>
  </si>
  <si>
    <t>30 DAYS</t>
  </si>
  <si>
    <t>NO PUEDE SER MENOR DE 10 (NI NEGATIVO)</t>
  </si>
  <si>
    <t>SCORING DIGITAL CON RECENCIA</t>
  </si>
  <si>
    <t>SCORING COMPORTAMIENTO</t>
  </si>
  <si>
    <t>PUNTAJE CON RECENCIA</t>
  </si>
  <si>
    <t>SCORE COMPORTAMIENTO CON RECENCIA</t>
  </si>
  <si>
    <t>EXPERIENCIA</t>
  </si>
  <si>
    <t>AUDIENCIAS CLAVES</t>
  </si>
  <si>
    <t xml:space="preserve">A1 </t>
  </si>
  <si>
    <t>SIN COMPORTAMIENTO</t>
  </si>
  <si>
    <t>-10</t>
  </si>
  <si>
    <t>[VALOR MÁXIMO / 2] + [VALOR MÁXIMO / NO. DE OPCIONES DE VARIABLES]</t>
  </si>
  <si>
    <t>AT RISK</t>
  </si>
  <si>
    <t>VALOR MÁXIMO EN 3 MESES</t>
  </si>
  <si>
    <t>VALOR MÍNIMO EN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</si>
</sst>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7" fillId="0" borderId="0" xfId="0" applyFont="1"/>
    <xf numFmtId="3" fontId="6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5" fillId="0" borderId="5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8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/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8" fillId="2" borderId="2" xfId="0" applyFont="1" applyFill="1" applyBorder="1"/>
    <xf numFmtId="0" fontId="1" fillId="3" borderId="2" xfId="0" quotePrefix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/>
    <xf numFmtId="0" fontId="9" fillId="2" borderId="2" xfId="0" applyFont="1" applyFill="1" applyBorder="1"/>
    <xf numFmtId="0" fontId="10" fillId="2" borderId="2" xfId="0" applyFont="1" applyFill="1" applyBorder="1"/>
    <xf numFmtId="0" fontId="4" fillId="2" borderId="0" xfId="0" quotePrefix="1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0" fontId="1" fillId="2" borderId="4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8" fillId="2" borderId="2" xfId="0" applyFont="1" applyFill="1" applyBorder="1" applyAlignment="1">
      <alignment horizontal="right"/>
    </xf>
    <xf numFmtId="0" fontId="1" fillId="3" borderId="6" xfId="0" applyFont="1" applyFill="1" applyBorder="1"/>
    <xf numFmtId="0" fontId="9" fillId="2" borderId="2" xfId="0" applyFont="1" applyFill="1" applyBorder="1" applyAlignment="1">
      <alignment horizontal="right"/>
    </xf>
    <xf numFmtId="0" fontId="2" fillId="2" borderId="5" xfId="0" applyFont="1" applyFill="1" applyBorder="1"/>
    <xf numFmtId="0" fontId="2" fillId="3" borderId="5" xfId="0" applyFont="1" applyFill="1" applyBorder="1" applyAlignment="1">
      <alignment horizontal="right"/>
    </xf>
    <xf numFmtId="0" fontId="2" fillId="2" borderId="2" xfId="0" applyFont="1" applyFill="1" applyBorder="1"/>
    <xf numFmtId="0" fontId="2" fillId="3" borderId="2" xfId="0" applyFont="1" applyFill="1" applyBorder="1" applyAlignment="1">
      <alignment horizontal="right"/>
    </xf>
    <xf numFmtId="0" fontId="1" fillId="2" borderId="6" xfId="0" applyFont="1" applyFill="1" applyBorder="1"/>
    <xf numFmtId="0" fontId="3" fillId="2" borderId="5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8" fillId="2" borderId="5" xfId="0" applyFont="1" applyFill="1" applyBorder="1"/>
    <xf numFmtId="0" fontId="9" fillId="2" borderId="0" xfId="0" applyFont="1" applyFill="1"/>
    <xf numFmtId="0" fontId="10" fillId="2" borderId="5" xfId="0" applyFont="1" applyFill="1" applyBorder="1"/>
    <xf numFmtId="0" fontId="1" fillId="3" borderId="5" xfId="0" applyFont="1" applyFill="1" applyBorder="1"/>
    <xf numFmtId="0" fontId="5" fillId="0" borderId="1" xfId="0" applyFont="1" applyBorder="1"/>
    <xf numFmtId="0" fontId="9" fillId="2" borderId="5" xfId="0" applyFont="1" applyFill="1" applyBorder="1"/>
    <xf numFmtId="0" fontId="11" fillId="2" borderId="5" xfId="0" applyFont="1" applyFill="1" applyBorder="1"/>
    <xf numFmtId="0" fontId="2" fillId="2" borderId="5" xfId="0" quotePrefix="1" applyFont="1" applyFill="1" applyBorder="1"/>
    <xf numFmtId="0" fontId="2" fillId="3" borderId="5" xfId="0" applyFont="1" applyFill="1" applyBorder="1"/>
    <xf numFmtId="0" fontId="2" fillId="2" borderId="0" xfId="0" quotePrefix="1" applyFont="1" applyFill="1"/>
    <xf numFmtId="0" fontId="2" fillId="3" borderId="0" xfId="0" applyFont="1" applyFill="1"/>
    <xf numFmtId="0" fontId="2" fillId="2" borderId="2" xfId="0" quotePrefix="1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2" fillId="0" borderId="2" xfId="0" applyFont="1" applyBorder="1"/>
    <xf numFmtId="0" fontId="0" fillId="0" borderId="2" xfId="0" applyBorder="1"/>
    <xf numFmtId="0" fontId="2" fillId="3" borderId="0" xfId="0" applyFont="1" applyFill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12" fillId="2" borderId="1" xfId="0" applyFont="1" applyFill="1" applyBorder="1"/>
    <xf numFmtId="0" fontId="12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vertical="top"/>
    </xf>
    <xf numFmtId="0" fontId="1" fillId="2" borderId="10" xfId="0" applyFont="1" applyFill="1" applyBorder="1"/>
    <xf numFmtId="0" fontId="1" fillId="3" borderId="10" xfId="0" applyFont="1" applyFill="1" applyBorder="1"/>
    <xf numFmtId="0" fontId="4" fillId="3" borderId="2" xfId="0" quotePrefix="1" applyFont="1" applyFill="1" applyBorder="1" applyAlignment="1">
      <alignment horizontal="center"/>
    </xf>
    <xf numFmtId="3" fontId="1" fillId="0" borderId="0" xfId="0" applyNumberFormat="1" applyFont="1"/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7979"/>
      <color rgb="FF66FFFF"/>
      <color rgb="FFFFCCCC"/>
      <color rgb="FFECDFF5"/>
      <color rgb="FFFFBDBD"/>
      <color rgb="FFFFFFA7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</xdr:rowOff>
    </xdr:from>
    <xdr:to>
      <xdr:col>0</xdr:col>
      <xdr:colOff>1143000</xdr:colOff>
      <xdr:row>1</xdr:row>
      <xdr:rowOff>107950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FF4B1A7-B8F9-4334-B080-BFECDB9A89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2" b="38667"/>
        <a:stretch/>
      </xdr:blipFill>
      <xdr:spPr>
        <a:xfrm>
          <a:off x="0" y="2540"/>
          <a:ext cx="1143000" cy="264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</xdr:rowOff>
    </xdr:from>
    <xdr:to>
      <xdr:col>0</xdr:col>
      <xdr:colOff>1143000</xdr:colOff>
      <xdr:row>1</xdr:row>
      <xdr:rowOff>107950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AD4C324-9856-4702-9306-F2AA0FDD6C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2" b="38667"/>
        <a:stretch/>
      </xdr:blipFill>
      <xdr:spPr>
        <a:xfrm>
          <a:off x="0" y="2540"/>
          <a:ext cx="1143000" cy="264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</xdr:rowOff>
    </xdr:from>
    <xdr:to>
      <xdr:col>0</xdr:col>
      <xdr:colOff>1143000</xdr:colOff>
      <xdr:row>1</xdr:row>
      <xdr:rowOff>107950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97646EC-643E-482B-9642-73876F0EEB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2" b="38667"/>
        <a:stretch/>
      </xdr:blipFill>
      <xdr:spPr>
        <a:xfrm>
          <a:off x="0" y="2540"/>
          <a:ext cx="1143000" cy="264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</xdr:rowOff>
    </xdr:from>
    <xdr:to>
      <xdr:col>0</xdr:col>
      <xdr:colOff>1143000</xdr:colOff>
      <xdr:row>1</xdr:row>
      <xdr:rowOff>107950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A0D51BE-ED63-4A9B-B5E5-FE5972D2B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2" b="38667"/>
        <a:stretch/>
      </xdr:blipFill>
      <xdr:spPr>
        <a:xfrm>
          <a:off x="0" y="2540"/>
          <a:ext cx="1143000" cy="264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</xdr:rowOff>
    </xdr:from>
    <xdr:to>
      <xdr:col>0</xdr:col>
      <xdr:colOff>1143000</xdr:colOff>
      <xdr:row>1</xdr:row>
      <xdr:rowOff>107950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A55155E-E025-4B36-8FF9-9CB9E818F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2" b="38667"/>
        <a:stretch/>
      </xdr:blipFill>
      <xdr:spPr>
        <a:xfrm>
          <a:off x="0" y="2540"/>
          <a:ext cx="1143000" cy="264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</xdr:rowOff>
    </xdr:from>
    <xdr:to>
      <xdr:col>1</xdr:col>
      <xdr:colOff>571500</xdr:colOff>
      <xdr:row>1</xdr:row>
      <xdr:rowOff>107950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9B80D3D-1A1B-43BE-B7FA-A282BF835F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2" b="38667"/>
        <a:stretch/>
      </xdr:blipFill>
      <xdr:spPr>
        <a:xfrm>
          <a:off x="0" y="2540"/>
          <a:ext cx="1143000" cy="264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489A-A3FF-4D3F-B368-722AE8BEDC02}">
  <dimension ref="A1:O22"/>
  <sheetViews>
    <sheetView showGridLines="0" zoomScale="80" zoomScaleNormal="80" workbookViewId="0">
      <selection activeCell="D23" sqref="D23"/>
    </sheetView>
  </sheetViews>
  <sheetFormatPr defaultColWidth="10.54296875" defaultRowHeight="14.5" x14ac:dyDescent="0.35"/>
  <cols>
    <col min="1" max="1" width="44.26953125" style="3" customWidth="1"/>
    <col min="2" max="2" width="13.08984375" style="3" bestFit="1" customWidth="1"/>
    <col min="3" max="3" width="12.26953125" style="3" bestFit="1" customWidth="1"/>
    <col min="5" max="16384" width="10.54296875" style="3"/>
  </cols>
  <sheetData>
    <row r="1" spans="1:4" s="1" customFormat="1" ht="12.5" x14ac:dyDescent="0.25"/>
    <row r="2" spans="1:4" s="1" customFormat="1" ht="12.5" x14ac:dyDescent="0.25"/>
    <row r="3" spans="1:4" s="2" customFormat="1" ht="13" x14ac:dyDescent="0.3">
      <c r="A3" s="2" t="s">
        <v>12</v>
      </c>
      <c r="C3" s="1"/>
    </row>
    <row r="4" spans="1:4" s="4" customFormat="1" ht="12.25" customHeight="1" x14ac:dyDescent="0.3">
      <c r="C4" s="3"/>
    </row>
    <row r="5" spans="1:4" s="4" customFormat="1" ht="12.25" customHeight="1" x14ac:dyDescent="0.3">
      <c r="A5" s="2"/>
      <c r="B5" s="7"/>
      <c r="C5" s="1"/>
    </row>
    <row r="6" spans="1:4" s="10" customFormat="1" ht="12.25" customHeight="1" x14ac:dyDescent="0.3">
      <c r="A6" s="8"/>
      <c r="B6" s="8"/>
      <c r="C6" s="9"/>
    </row>
    <row r="7" spans="1:4" s="15" customFormat="1" ht="13" x14ac:dyDescent="0.3">
      <c r="A7" s="13" t="s">
        <v>0</v>
      </c>
      <c r="B7" s="13" t="s">
        <v>1</v>
      </c>
      <c r="C7" s="14"/>
      <c r="D7" s="14"/>
    </row>
    <row r="8" spans="1:4" s="11" customFormat="1" ht="13" x14ac:dyDescent="0.3">
      <c r="A8" s="16" t="s">
        <v>2</v>
      </c>
      <c r="B8" s="17"/>
      <c r="C8" s="17"/>
      <c r="D8" s="17"/>
    </row>
    <row r="9" spans="1:4" s="11" customFormat="1" ht="12.5" x14ac:dyDescent="0.25">
      <c r="A9" s="18" t="s">
        <v>3</v>
      </c>
      <c r="B9" s="17">
        <v>0</v>
      </c>
      <c r="C9" s="17"/>
      <c r="D9" s="17"/>
    </row>
    <row r="10" spans="1:4" s="11" customFormat="1" ht="12.5" x14ac:dyDescent="0.25">
      <c r="A10" s="18" t="s">
        <v>4</v>
      </c>
      <c r="B10" s="19">
        <v>5</v>
      </c>
      <c r="C10" s="20"/>
      <c r="D10" s="17"/>
    </row>
    <row r="11" spans="1:4" s="15" customFormat="1" ht="12.5" x14ac:dyDescent="0.25">
      <c r="A11" s="21" t="s">
        <v>5</v>
      </c>
      <c r="B11" s="22">
        <v>20</v>
      </c>
      <c r="C11" s="23"/>
      <c r="D11" s="24"/>
    </row>
    <row r="12" spans="1:4" s="11" customFormat="1" ht="13" x14ac:dyDescent="0.3">
      <c r="A12" s="16" t="s">
        <v>6</v>
      </c>
      <c r="B12" s="17"/>
      <c r="C12" s="17"/>
      <c r="D12" s="17"/>
    </row>
    <row r="13" spans="1:4" s="11" customFormat="1" ht="12.5" x14ac:dyDescent="0.25">
      <c r="A13" s="18" t="s">
        <v>3</v>
      </c>
      <c r="B13" s="17">
        <v>0</v>
      </c>
      <c r="C13" s="17"/>
      <c r="D13" s="17"/>
    </row>
    <row r="14" spans="1:4" s="11" customFormat="1" ht="12.5" x14ac:dyDescent="0.25">
      <c r="A14" s="18" t="s">
        <v>7</v>
      </c>
      <c r="B14" s="19">
        <v>20</v>
      </c>
      <c r="C14" s="17"/>
      <c r="D14" s="17"/>
    </row>
    <row r="15" spans="1:4" s="15" customFormat="1" ht="12.5" x14ac:dyDescent="0.25">
      <c r="A15" s="21" t="s">
        <v>8</v>
      </c>
      <c r="B15" s="22">
        <v>10</v>
      </c>
      <c r="C15" s="24"/>
      <c r="D15" s="24"/>
    </row>
    <row r="16" spans="1:4" s="11" customFormat="1" ht="12.5" x14ac:dyDescent="0.25">
      <c r="A16" s="18" t="s">
        <v>9</v>
      </c>
      <c r="B16" s="25"/>
    </row>
    <row r="17" spans="1:15" s="11" customFormat="1" ht="12.5" x14ac:dyDescent="0.25">
      <c r="A17" s="18" t="s">
        <v>10</v>
      </c>
      <c r="B17" s="25"/>
    </row>
    <row r="18" spans="1:15" s="28" customFormat="1" ht="13.5" thickBot="1" x14ac:dyDescent="0.35">
      <c r="A18" s="26" t="s">
        <v>11</v>
      </c>
      <c r="B18" s="27"/>
      <c r="C18" s="28" t="s">
        <v>64</v>
      </c>
      <c r="D18" s="29"/>
    </row>
    <row r="19" spans="1:15" ht="12.5" x14ac:dyDescent="0.25">
      <c r="D19" s="3"/>
    </row>
    <row r="20" spans="1:15" ht="12.5" x14ac:dyDescent="0.25">
      <c r="D20" s="3"/>
    </row>
    <row r="21" spans="1:15" ht="12.5" x14ac:dyDescent="0.25">
      <c r="D21" s="3"/>
      <c r="N21" s="6"/>
      <c r="O21" s="6"/>
    </row>
    <row r="22" spans="1:15" ht="12.5" x14ac:dyDescent="0.25">
      <c r="D22" s="3"/>
      <c r="N22" s="6"/>
      <c r="O22" s="6"/>
    </row>
  </sheetData>
  <dataValidations count="1">
    <dataValidation type="list" allowBlank="1" showInputMessage="1" showErrorMessage="1" sqref="C17" xr:uid="{BA193E26-2518-4AF7-A81B-907EC3F497DA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C0DC8-04C6-4380-8270-0ECEF86A7999}">
  <dimension ref="A1:F36"/>
  <sheetViews>
    <sheetView showGridLines="0" zoomScale="80" zoomScaleNormal="80" workbookViewId="0">
      <selection activeCell="B29" sqref="B29"/>
    </sheetView>
  </sheetViews>
  <sheetFormatPr defaultColWidth="10.54296875" defaultRowHeight="14.5" x14ac:dyDescent="0.35"/>
  <cols>
    <col min="1" max="1" width="44.26953125" style="3" customWidth="1"/>
    <col min="2" max="2" width="13.08984375" style="3" bestFit="1" customWidth="1"/>
    <col min="3" max="3" width="14.54296875" style="3" customWidth="1"/>
    <col min="4" max="4" width="13.6328125" customWidth="1"/>
    <col min="5" max="5" width="14" style="3" customWidth="1"/>
    <col min="6" max="16384" width="10.54296875" style="3"/>
  </cols>
  <sheetData>
    <row r="1" spans="1:4" s="1" customFormat="1" ht="12.5" x14ac:dyDescent="0.25"/>
    <row r="2" spans="1:4" s="1" customFormat="1" ht="12.5" x14ac:dyDescent="0.25"/>
    <row r="3" spans="1:4" s="2" customFormat="1" ht="13" x14ac:dyDescent="0.3">
      <c r="A3" s="2" t="s">
        <v>12</v>
      </c>
      <c r="C3" s="1"/>
    </row>
    <row r="4" spans="1:4" s="4" customFormat="1" ht="12.25" customHeight="1" x14ac:dyDescent="0.3">
      <c r="C4" s="3"/>
    </row>
    <row r="5" spans="1:4" s="4" customFormat="1" ht="12.25" customHeight="1" x14ac:dyDescent="0.3">
      <c r="A5" s="2"/>
      <c r="B5" s="7"/>
      <c r="C5" s="1"/>
    </row>
    <row r="6" spans="1:4" s="10" customFormat="1" ht="12.25" customHeight="1" x14ac:dyDescent="0.3">
      <c r="A6" s="8"/>
      <c r="B6" s="8"/>
      <c r="C6" s="9"/>
    </row>
    <row r="7" spans="1:4" s="15" customFormat="1" ht="13" x14ac:dyDescent="0.3">
      <c r="A7" s="13" t="s">
        <v>0</v>
      </c>
      <c r="B7" s="13" t="s">
        <v>1</v>
      </c>
      <c r="C7" s="14"/>
      <c r="D7" s="14"/>
    </row>
    <row r="8" spans="1:4" s="11" customFormat="1" ht="13" x14ac:dyDescent="0.3">
      <c r="A8" s="16" t="s">
        <v>2</v>
      </c>
      <c r="B8" s="17"/>
      <c r="C8" s="17"/>
      <c r="D8" s="17"/>
    </row>
    <row r="9" spans="1:4" s="11" customFormat="1" ht="12.5" x14ac:dyDescent="0.25">
      <c r="A9" s="18" t="s">
        <v>3</v>
      </c>
      <c r="B9" s="17">
        <v>0</v>
      </c>
      <c r="C9" s="17"/>
      <c r="D9" s="17"/>
    </row>
    <row r="10" spans="1:4" s="11" customFormat="1" ht="12.5" x14ac:dyDescent="0.25">
      <c r="A10" s="18" t="s">
        <v>4</v>
      </c>
      <c r="B10" s="19">
        <v>5</v>
      </c>
      <c r="C10" s="20"/>
      <c r="D10" s="17"/>
    </row>
    <row r="11" spans="1:4" s="15" customFormat="1" ht="12.5" x14ac:dyDescent="0.25">
      <c r="A11" s="21" t="s">
        <v>5</v>
      </c>
      <c r="B11" s="22">
        <v>20</v>
      </c>
      <c r="C11" s="23"/>
      <c r="D11" s="24"/>
    </row>
    <row r="12" spans="1:4" s="11" customFormat="1" ht="13" x14ac:dyDescent="0.3">
      <c r="A12" s="16" t="s">
        <v>6</v>
      </c>
      <c r="B12" s="17"/>
      <c r="C12" s="17"/>
      <c r="D12" s="17"/>
    </row>
    <row r="13" spans="1:4" s="11" customFormat="1" ht="12.5" x14ac:dyDescent="0.25">
      <c r="A13" s="18" t="s">
        <v>3</v>
      </c>
      <c r="B13" s="17">
        <v>0</v>
      </c>
      <c r="C13" s="17"/>
      <c r="D13" s="17"/>
    </row>
    <row r="14" spans="1:4" s="11" customFormat="1" ht="12.5" x14ac:dyDescent="0.25">
      <c r="A14" s="18" t="s">
        <v>7</v>
      </c>
      <c r="B14" s="19">
        <v>20</v>
      </c>
      <c r="C14" s="17"/>
      <c r="D14" s="17"/>
    </row>
    <row r="15" spans="1:4" s="15" customFormat="1" ht="12.5" x14ac:dyDescent="0.25">
      <c r="A15" s="21" t="s">
        <v>8</v>
      </c>
      <c r="B15" s="22">
        <v>10</v>
      </c>
      <c r="C15" s="24"/>
      <c r="D15" s="24"/>
    </row>
    <row r="16" spans="1:4" s="11" customFormat="1" ht="12.5" x14ac:dyDescent="0.25">
      <c r="A16" s="18" t="s">
        <v>9</v>
      </c>
      <c r="B16" s="25">
        <f>+DEMOGRÁFICO!B16</f>
        <v>0</v>
      </c>
    </row>
    <row r="17" spans="1:6" s="11" customFormat="1" ht="12.5" x14ac:dyDescent="0.25">
      <c r="A17" s="18" t="s">
        <v>10</v>
      </c>
      <c r="B17" s="25">
        <f>+DEMOGRÁFICO!B17</f>
        <v>0</v>
      </c>
    </row>
    <row r="18" spans="1:6" s="28" customFormat="1" ht="13.5" thickBot="1" x14ac:dyDescent="0.35">
      <c r="A18" s="26" t="s">
        <v>11</v>
      </c>
      <c r="B18" s="27">
        <f>+DEMOGRÁFICO!B18</f>
        <v>0</v>
      </c>
      <c r="D18" s="29"/>
    </row>
    <row r="19" spans="1:6" ht="12.5" x14ac:dyDescent="0.25">
      <c r="D19" s="3"/>
    </row>
    <row r="20" spans="1:6" ht="12.5" x14ac:dyDescent="0.25">
      <c r="D20" s="3"/>
    </row>
    <row r="21" spans="1:6" s="32" customFormat="1" ht="13" x14ac:dyDescent="0.3">
      <c r="A21" s="30" t="s">
        <v>13</v>
      </c>
      <c r="B21" s="30" t="s">
        <v>1</v>
      </c>
      <c r="C21" s="31" t="s">
        <v>14</v>
      </c>
      <c r="D21" s="31" t="s">
        <v>15</v>
      </c>
      <c r="E21" s="31" t="s">
        <v>16</v>
      </c>
    </row>
    <row r="22" spans="1:6" s="33" customFormat="1" ht="12.5" x14ac:dyDescent="0.25">
      <c r="A22" s="33" t="s">
        <v>62</v>
      </c>
      <c r="B22" s="36">
        <v>0</v>
      </c>
      <c r="C22" s="96"/>
      <c r="D22" s="45"/>
      <c r="E22" s="97"/>
    </row>
    <row r="23" spans="1:6" s="33" customFormat="1" ht="12.5" x14ac:dyDescent="0.25">
      <c r="A23" s="33" t="s">
        <v>17</v>
      </c>
      <c r="B23" s="36">
        <v>2</v>
      </c>
      <c r="C23" s="96"/>
      <c r="D23" s="45"/>
      <c r="E23" s="97"/>
      <c r="F23" s="38"/>
    </row>
    <row r="24" spans="1:6" s="33" customFormat="1" ht="12.5" x14ac:dyDescent="0.25">
      <c r="A24" s="33" t="s">
        <v>18</v>
      </c>
      <c r="B24" s="36">
        <v>4</v>
      </c>
      <c r="C24" s="96"/>
      <c r="D24" s="45"/>
      <c r="E24" s="97"/>
      <c r="F24" s="38"/>
    </row>
    <row r="25" spans="1:6" s="33" customFormat="1" ht="12.5" x14ac:dyDescent="0.25">
      <c r="A25" s="33" t="s">
        <v>19</v>
      </c>
      <c r="B25" s="36">
        <v>10</v>
      </c>
      <c r="C25" s="96"/>
      <c r="D25" s="45"/>
      <c r="E25" s="97"/>
      <c r="F25" s="38"/>
    </row>
    <row r="26" spans="1:6" s="32" customFormat="1" ht="12.5" x14ac:dyDescent="0.25">
      <c r="A26" s="32" t="s">
        <v>20</v>
      </c>
      <c r="B26" s="42">
        <v>20</v>
      </c>
      <c r="C26" s="96"/>
      <c r="D26" s="45"/>
      <c r="E26" s="97"/>
      <c r="F26" s="43"/>
    </row>
    <row r="27" spans="1:6" s="33" customFormat="1" ht="12.5" x14ac:dyDescent="0.25">
      <c r="A27" s="33" t="s">
        <v>66</v>
      </c>
      <c r="B27" s="45"/>
      <c r="C27" s="37">
        <f>+SUM(C23:C26)</f>
        <v>0</v>
      </c>
      <c r="D27" s="44">
        <f t="shared" ref="D27:E27" si="0">+SUM(D23:D26)</f>
        <v>0</v>
      </c>
      <c r="E27" s="39">
        <f t="shared" si="0"/>
        <v>0</v>
      </c>
    </row>
    <row r="28" spans="1:6" s="33" customFormat="1" ht="12.5" x14ac:dyDescent="0.25">
      <c r="A28" s="33" t="s">
        <v>67</v>
      </c>
      <c r="B28" s="45"/>
      <c r="C28" s="40">
        <v>0</v>
      </c>
      <c r="D28" s="38">
        <v>0</v>
      </c>
      <c r="E28" s="41">
        <v>0</v>
      </c>
    </row>
    <row r="29" spans="1:6" s="35" customFormat="1" ht="13.5" thickBot="1" x14ac:dyDescent="0.35">
      <c r="A29" s="34" t="s">
        <v>21</v>
      </c>
      <c r="B29" s="94"/>
      <c r="C29" s="92" t="s">
        <v>64</v>
      </c>
      <c r="D29" s="46"/>
      <c r="E29" s="47"/>
    </row>
    <row r="32" spans="1:6" s="48" customFormat="1" ht="13" x14ac:dyDescent="0.3">
      <c r="A32" s="48" t="s">
        <v>22</v>
      </c>
      <c r="C32" s="49"/>
      <c r="D32" s="49"/>
    </row>
    <row r="33" spans="1:4" s="11" customFormat="1" ht="12.5" x14ac:dyDescent="0.25">
      <c r="A33" s="11" t="s">
        <v>23</v>
      </c>
      <c r="B33" s="52" t="s">
        <v>24</v>
      </c>
      <c r="D33" s="17"/>
    </row>
    <row r="34" spans="1:4" s="11" customFormat="1" ht="12.5" x14ac:dyDescent="0.25">
      <c r="A34" s="11" t="s">
        <v>25</v>
      </c>
      <c r="B34" s="52" t="s">
        <v>65</v>
      </c>
      <c r="D34" s="17"/>
    </row>
    <row r="35" spans="1:4" s="11" customFormat="1" ht="12.5" x14ac:dyDescent="0.25">
      <c r="A35" s="11" t="s">
        <v>27</v>
      </c>
      <c r="B35" s="52" t="s">
        <v>28</v>
      </c>
      <c r="D35" s="17"/>
    </row>
    <row r="36" spans="1:4" s="28" customFormat="1" ht="13" thickBot="1" x14ac:dyDescent="0.3">
      <c r="A36" s="28" t="s">
        <v>29</v>
      </c>
      <c r="B36" s="80" t="s">
        <v>30</v>
      </c>
      <c r="D36" s="29"/>
    </row>
  </sheetData>
  <dataValidations count="1">
    <dataValidation type="list" allowBlank="1" showInputMessage="1" showErrorMessage="1" sqref="C17" xr:uid="{7B9BBD59-3F70-4023-BDAE-468D21B11D23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4594-259F-48EB-BD5D-5A182180FB73}">
  <dimension ref="A1:J14"/>
  <sheetViews>
    <sheetView showGridLines="0" zoomScale="80" zoomScaleNormal="80" workbookViewId="0">
      <selection activeCell="G20" sqref="G20"/>
    </sheetView>
  </sheetViews>
  <sheetFormatPr defaultColWidth="10.54296875" defaultRowHeight="14.5" x14ac:dyDescent="0.35"/>
  <cols>
    <col min="1" max="1" width="16.7265625" style="3" customWidth="1"/>
    <col min="2" max="2" width="28.08984375" style="3" bestFit="1" customWidth="1"/>
    <col min="3" max="3" width="16.08984375" style="3" bestFit="1" customWidth="1"/>
    <col min="4" max="4" width="17.26953125" bestFit="1" customWidth="1"/>
    <col min="5" max="5" width="17.26953125" style="3" bestFit="1" customWidth="1"/>
    <col min="6" max="6" width="16.08984375" style="3" bestFit="1" customWidth="1"/>
    <col min="7" max="7" width="10.90625" style="3" bestFit="1" customWidth="1"/>
    <col min="8" max="10" width="13.36328125" style="3" bestFit="1" customWidth="1"/>
    <col min="11" max="16384" width="10.54296875" style="3"/>
  </cols>
  <sheetData>
    <row r="1" spans="1:10" s="1" customFormat="1" ht="12.5" x14ac:dyDescent="0.25"/>
    <row r="2" spans="1:10" s="1" customFormat="1" ht="12.5" x14ac:dyDescent="0.25"/>
    <row r="3" spans="1:10" s="2" customFormat="1" ht="13" x14ac:dyDescent="0.3">
      <c r="A3" s="2" t="s">
        <v>12</v>
      </c>
      <c r="C3" s="1"/>
    </row>
    <row r="4" spans="1:10" s="4" customFormat="1" ht="12.25" customHeight="1" x14ac:dyDescent="0.3">
      <c r="C4" s="3"/>
    </row>
    <row r="5" spans="1:10" s="4" customFormat="1" ht="12.25" customHeight="1" x14ac:dyDescent="0.3">
      <c r="A5" s="2"/>
      <c r="B5" s="7"/>
      <c r="C5" s="1"/>
    </row>
    <row r="6" spans="1:10" s="10" customFormat="1" ht="12.25" customHeight="1" x14ac:dyDescent="0.3">
      <c r="A6" s="8"/>
      <c r="B6" s="8"/>
      <c r="C6" s="9"/>
    </row>
    <row r="7" spans="1:10" s="11" customFormat="1" ht="13" x14ac:dyDescent="0.3">
      <c r="A7" s="8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8" t="s">
        <v>33</v>
      </c>
      <c r="H7" s="8" t="s">
        <v>34</v>
      </c>
      <c r="I7" s="8" t="s">
        <v>35</v>
      </c>
      <c r="J7" s="8" t="s">
        <v>36</v>
      </c>
    </row>
    <row r="8" spans="1:10" s="65" customFormat="1" ht="12.5" x14ac:dyDescent="0.25">
      <c r="A8" s="63"/>
      <c r="B8" s="64" t="s">
        <v>37</v>
      </c>
      <c r="C8" s="63" t="s">
        <v>38</v>
      </c>
      <c r="D8" s="65" t="s">
        <v>39</v>
      </c>
      <c r="E8" s="65" t="s">
        <v>40</v>
      </c>
      <c r="F8" s="65" t="s">
        <v>41</v>
      </c>
      <c r="G8" s="66" t="s">
        <v>38</v>
      </c>
      <c r="H8" s="67" t="s">
        <v>39</v>
      </c>
      <c r="I8" s="67" t="s">
        <v>40</v>
      </c>
      <c r="J8" s="67" t="s">
        <v>41</v>
      </c>
    </row>
    <row r="9" spans="1:10" s="11" customFormat="1" ht="12.5" x14ac:dyDescent="0.25">
      <c r="A9" s="50"/>
      <c r="B9" s="18" t="s">
        <v>2</v>
      </c>
      <c r="C9" s="50" t="s">
        <v>5</v>
      </c>
      <c r="D9" s="11" t="s">
        <v>42</v>
      </c>
      <c r="E9" s="11" t="s">
        <v>5</v>
      </c>
      <c r="F9" s="11" t="s">
        <v>42</v>
      </c>
      <c r="G9" s="51"/>
      <c r="H9" s="52"/>
      <c r="I9" s="52"/>
      <c r="J9" s="52"/>
    </row>
    <row r="10" spans="1:10" s="15" customFormat="1" ht="12.5" x14ac:dyDescent="0.25">
      <c r="A10" s="53"/>
      <c r="B10" s="21" t="s">
        <v>6</v>
      </c>
      <c r="C10" s="53" t="s">
        <v>8</v>
      </c>
      <c r="D10" s="15" t="s">
        <v>7</v>
      </c>
      <c r="E10" s="15" t="s">
        <v>7</v>
      </c>
      <c r="F10" s="15" t="s">
        <v>8</v>
      </c>
      <c r="G10" s="54"/>
      <c r="H10" s="55"/>
      <c r="I10" s="55"/>
      <c r="J10" s="55"/>
    </row>
    <row r="11" spans="1:10" s="65" customFormat="1" ht="13" x14ac:dyDescent="0.3">
      <c r="B11" s="68" t="s">
        <v>1</v>
      </c>
      <c r="G11" s="64">
        <f>+SUM(G9:G10)</f>
        <v>0</v>
      </c>
      <c r="H11" s="64">
        <f t="shared" ref="H11:J11" si="0">+SUM(H9:H10)</f>
        <v>0</v>
      </c>
      <c r="I11" s="64">
        <f t="shared" si="0"/>
        <v>0</v>
      </c>
      <c r="J11" s="64">
        <f t="shared" si="0"/>
        <v>0</v>
      </c>
    </row>
    <row r="12" spans="1:10" s="28" customFormat="1" ht="13.5" thickBot="1" x14ac:dyDescent="0.35">
      <c r="B12" s="26" t="s">
        <v>43</v>
      </c>
      <c r="G12" s="56" t="str">
        <f>+IF(G11&gt;=DEMOGRÁFICO!$B$18,"A","B")</f>
        <v>A</v>
      </c>
      <c r="H12" s="56" t="str">
        <f>+IF(H11&gt;=DEMOGRÁFICO!$B$18,"A","B")</f>
        <v>A</v>
      </c>
      <c r="I12" s="56" t="str">
        <f>+IF(I11&gt;=DEMOGRÁFICO!$B$18,"A","B")</f>
        <v>A</v>
      </c>
      <c r="J12" s="56" t="str">
        <f>+IF(J11&gt;=DEMOGRÁFICO!$B$18,"A","B")</f>
        <v>A</v>
      </c>
    </row>
    <row r="13" spans="1:10" s="11" customFormat="1" ht="12.5" x14ac:dyDescent="0.25"/>
    <row r="14" spans="1:10" s="11" customFormat="1" ht="12.5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6273-1BD9-4833-A8B9-F23AED9BBA35}">
  <dimension ref="A1:J33"/>
  <sheetViews>
    <sheetView showGridLines="0" topLeftCell="A7" zoomScale="80" zoomScaleNormal="80" workbookViewId="0">
      <selection activeCell="G29" sqref="G29"/>
    </sheetView>
  </sheetViews>
  <sheetFormatPr defaultColWidth="10.54296875" defaultRowHeight="14.5" x14ac:dyDescent="0.35"/>
  <cols>
    <col min="1" max="1" width="16.7265625" style="3" customWidth="1"/>
    <col min="2" max="2" width="28.08984375" style="3" bestFit="1" customWidth="1"/>
    <col min="3" max="3" width="16.08984375" style="3" bestFit="1" customWidth="1"/>
    <col min="4" max="4" width="17.26953125" bestFit="1" customWidth="1"/>
    <col min="5" max="5" width="17.26953125" style="3" bestFit="1" customWidth="1"/>
    <col min="6" max="6" width="16.08984375" style="3" bestFit="1" customWidth="1"/>
    <col min="7" max="7" width="10.90625" style="3" bestFit="1" customWidth="1"/>
    <col min="8" max="10" width="13.36328125" style="3" bestFit="1" customWidth="1"/>
    <col min="11" max="16384" width="10.54296875" style="3"/>
  </cols>
  <sheetData>
    <row r="1" spans="1:10" s="1" customFormat="1" ht="12.5" x14ac:dyDescent="0.25"/>
    <row r="2" spans="1:10" s="1" customFormat="1" ht="12.5" x14ac:dyDescent="0.25"/>
    <row r="3" spans="1:10" s="2" customFormat="1" ht="13" x14ac:dyDescent="0.3">
      <c r="A3" s="2" t="s">
        <v>12</v>
      </c>
      <c r="C3" s="1"/>
    </row>
    <row r="4" spans="1:10" s="4" customFormat="1" ht="12.25" customHeight="1" x14ac:dyDescent="0.3">
      <c r="C4" s="3"/>
    </row>
    <row r="5" spans="1:10" s="4" customFormat="1" ht="12.25" customHeight="1" x14ac:dyDescent="0.3">
      <c r="A5" s="2"/>
      <c r="B5" s="7"/>
      <c r="C5" s="1"/>
    </row>
    <row r="6" spans="1:10" s="10" customFormat="1" ht="12.25" customHeight="1" x14ac:dyDescent="0.3">
      <c r="A6" s="8"/>
      <c r="B6" s="8"/>
      <c r="C6" s="9"/>
    </row>
    <row r="7" spans="1:10" s="11" customFormat="1" ht="13" x14ac:dyDescent="0.3">
      <c r="A7" s="8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8" t="s">
        <v>33</v>
      </c>
      <c r="H7" s="8" t="s">
        <v>34</v>
      </c>
      <c r="I7" s="8" t="s">
        <v>35</v>
      </c>
      <c r="J7" s="8" t="s">
        <v>36</v>
      </c>
    </row>
    <row r="8" spans="1:10" s="65" customFormat="1" ht="12.5" x14ac:dyDescent="0.25">
      <c r="A8" s="63"/>
      <c r="B8" s="64" t="s">
        <v>37</v>
      </c>
      <c r="C8" s="63" t="s">
        <v>38</v>
      </c>
      <c r="D8" s="65" t="s">
        <v>39</v>
      </c>
      <c r="E8" s="65" t="s">
        <v>40</v>
      </c>
      <c r="F8" s="65" t="s">
        <v>41</v>
      </c>
      <c r="G8" s="66" t="str">
        <f>'USUARIOS DEMOGRAFICO'!G8</f>
        <v>LUCÍA</v>
      </c>
      <c r="H8" s="67" t="str">
        <f>'USUARIOS DEMOGRAFICO'!H8</f>
        <v>CARLOS</v>
      </c>
      <c r="I8" s="67" t="str">
        <f>'USUARIOS DEMOGRAFICO'!I8</f>
        <v>LEO</v>
      </c>
      <c r="J8" s="67" t="str">
        <f>'USUARIOS DEMOGRAFICO'!J8</f>
        <v>MARIANA</v>
      </c>
    </row>
    <row r="9" spans="1:10" s="11" customFormat="1" ht="12.5" x14ac:dyDescent="0.25">
      <c r="A9" s="50"/>
      <c r="B9" s="18" t="s">
        <v>2</v>
      </c>
      <c r="C9" s="50" t="s">
        <v>5</v>
      </c>
      <c r="D9" s="11" t="s">
        <v>42</v>
      </c>
      <c r="E9" s="11" t="s">
        <v>5</v>
      </c>
      <c r="F9" s="11" t="s">
        <v>42</v>
      </c>
      <c r="G9" s="50">
        <f>'USUARIOS DEMOGRAFICO'!G9</f>
        <v>0</v>
      </c>
      <c r="H9" s="11">
        <f>'USUARIOS DEMOGRAFICO'!H9</f>
        <v>0</v>
      </c>
      <c r="I9" s="11">
        <f>'USUARIOS DEMOGRAFICO'!I9</f>
        <v>0</v>
      </c>
      <c r="J9" s="11">
        <f>'USUARIOS DEMOGRAFICO'!J9</f>
        <v>0</v>
      </c>
    </row>
    <row r="10" spans="1:10" s="15" customFormat="1" ht="12.5" x14ac:dyDescent="0.25">
      <c r="A10" s="53"/>
      <c r="B10" s="21" t="s">
        <v>6</v>
      </c>
      <c r="C10" s="53" t="s">
        <v>8</v>
      </c>
      <c r="D10" s="15" t="s">
        <v>7</v>
      </c>
      <c r="E10" s="15" t="s">
        <v>7</v>
      </c>
      <c r="F10" s="15" t="s">
        <v>8</v>
      </c>
      <c r="G10" s="53">
        <f>'USUARIOS DEMOGRAFICO'!G10</f>
        <v>0</v>
      </c>
      <c r="H10" s="15">
        <f>'USUARIOS DEMOGRAFICO'!H10</f>
        <v>0</v>
      </c>
      <c r="I10" s="15">
        <f>'USUARIOS DEMOGRAFICO'!I10</f>
        <v>0</v>
      </c>
      <c r="J10" s="15">
        <f>'USUARIOS DEMOGRAFICO'!J10</f>
        <v>0</v>
      </c>
    </row>
    <row r="11" spans="1:10" s="65" customFormat="1" ht="13" x14ac:dyDescent="0.3">
      <c r="B11" s="68" t="s">
        <v>1</v>
      </c>
      <c r="G11" s="64">
        <f>'USUARIOS DEMOGRAFICO'!G11</f>
        <v>0</v>
      </c>
      <c r="H11" s="64">
        <f>'USUARIOS DEMOGRAFICO'!H11</f>
        <v>0</v>
      </c>
      <c r="I11" s="64">
        <f>'USUARIOS DEMOGRAFICO'!I11</f>
        <v>0</v>
      </c>
      <c r="J11" s="64">
        <f>'USUARIOS DEMOGRAFICO'!J11</f>
        <v>0</v>
      </c>
    </row>
    <row r="12" spans="1:10" s="28" customFormat="1" ht="13.5" thickBot="1" x14ac:dyDescent="0.35">
      <c r="B12" s="26" t="s">
        <v>43</v>
      </c>
      <c r="G12" s="56" t="str">
        <f>'USUARIOS DEMOGRAFICO'!G12</f>
        <v>A</v>
      </c>
      <c r="H12" s="56" t="str">
        <f>'USUARIOS DEMOGRAFICO'!H12</f>
        <v>A</v>
      </c>
      <c r="I12" s="56" t="str">
        <f>'USUARIOS DEMOGRAFICO'!I12</f>
        <v>A</v>
      </c>
      <c r="J12" s="56" t="str">
        <f>'USUARIOS DEMOGRAFICO'!J12</f>
        <v>A</v>
      </c>
    </row>
    <row r="13" spans="1:10" s="11" customFormat="1" ht="12.5" x14ac:dyDescent="0.25"/>
    <row r="14" spans="1:10" s="11" customFormat="1" ht="12.5" x14ac:dyDescent="0.25"/>
    <row r="15" spans="1:10" s="11" customFormat="1" ht="13" x14ac:dyDescent="0.3">
      <c r="B15" s="69" t="s">
        <v>13</v>
      </c>
      <c r="C15" s="69" t="s">
        <v>33</v>
      </c>
      <c r="D15" s="69" t="s">
        <v>34</v>
      </c>
      <c r="E15" s="69" t="s">
        <v>35</v>
      </c>
      <c r="F15" s="69" t="s">
        <v>36</v>
      </c>
      <c r="G15" s="8" t="s">
        <v>33</v>
      </c>
      <c r="H15" s="8" t="s">
        <v>34</v>
      </c>
      <c r="I15" s="8" t="s">
        <v>35</v>
      </c>
      <c r="J15" s="8" t="s">
        <v>36</v>
      </c>
    </row>
    <row r="16" spans="1:10" s="65" customFormat="1" ht="12.5" x14ac:dyDescent="0.25">
      <c r="A16" s="100"/>
      <c r="B16" s="70" t="s">
        <v>17</v>
      </c>
      <c r="C16" s="63" t="s">
        <v>44</v>
      </c>
      <c r="D16" s="65" t="s">
        <v>44</v>
      </c>
      <c r="E16" s="65" t="s">
        <v>45</v>
      </c>
      <c r="F16" s="65" t="s">
        <v>45</v>
      </c>
      <c r="G16" s="57"/>
      <c r="H16" s="71"/>
      <c r="I16" s="71"/>
      <c r="J16" s="71"/>
    </row>
    <row r="17" spans="1:10" s="11" customFormat="1" ht="12.5" x14ac:dyDescent="0.25">
      <c r="A17" s="101"/>
      <c r="B17" s="33" t="s">
        <v>18</v>
      </c>
      <c r="C17" s="50" t="s">
        <v>44</v>
      </c>
      <c r="D17" s="11" t="s">
        <v>44</v>
      </c>
      <c r="E17" s="11" t="s">
        <v>45</v>
      </c>
      <c r="F17" s="11" t="s">
        <v>45</v>
      </c>
      <c r="G17" s="51"/>
      <c r="H17" s="52"/>
      <c r="I17" s="52"/>
      <c r="J17" s="52"/>
    </row>
    <row r="18" spans="1:10" s="11" customFormat="1" ht="12.5" x14ac:dyDescent="0.25">
      <c r="A18" s="101"/>
      <c r="B18" s="33" t="s">
        <v>19</v>
      </c>
      <c r="C18" s="50" t="s">
        <v>44</v>
      </c>
      <c r="D18" s="11" t="s">
        <v>44</v>
      </c>
      <c r="E18" s="11" t="s">
        <v>45</v>
      </c>
      <c r="F18" s="11" t="s">
        <v>44</v>
      </c>
      <c r="G18" s="51"/>
      <c r="H18" s="52"/>
      <c r="I18" s="52"/>
      <c r="J18" s="52"/>
    </row>
    <row r="19" spans="1:10" s="72" customFormat="1" ht="12.5" x14ac:dyDescent="0.25">
      <c r="A19" s="102"/>
      <c r="B19" s="32" t="s">
        <v>20</v>
      </c>
      <c r="C19" s="53" t="s">
        <v>44</v>
      </c>
      <c r="D19" s="15" t="s">
        <v>44</v>
      </c>
      <c r="E19" s="15" t="s">
        <v>45</v>
      </c>
      <c r="F19" s="15" t="s">
        <v>45</v>
      </c>
      <c r="G19" s="54"/>
      <c r="H19" s="55"/>
      <c r="I19" s="55"/>
      <c r="J19" s="55"/>
    </row>
    <row r="20" spans="1:10" s="12" customFormat="1" ht="12.5" x14ac:dyDescent="0.25">
      <c r="A20" s="100"/>
      <c r="B20" s="70" t="s">
        <v>17</v>
      </c>
      <c r="C20" s="63" t="s">
        <v>45</v>
      </c>
      <c r="D20" s="65" t="s">
        <v>45</v>
      </c>
      <c r="E20" s="65" t="s">
        <v>44</v>
      </c>
      <c r="F20" s="65" t="s">
        <v>45</v>
      </c>
      <c r="G20" s="57"/>
      <c r="H20" s="71"/>
      <c r="I20" s="71"/>
      <c r="J20" s="71"/>
    </row>
    <row r="21" spans="1:10" s="33" customFormat="1" ht="12.5" x14ac:dyDescent="0.25">
      <c r="A21" s="101"/>
      <c r="B21" s="33" t="s">
        <v>18</v>
      </c>
      <c r="C21" s="50" t="s">
        <v>44</v>
      </c>
      <c r="D21" s="11" t="s">
        <v>44</v>
      </c>
      <c r="E21" s="11" t="s">
        <v>44</v>
      </c>
      <c r="F21" s="11" t="s">
        <v>45</v>
      </c>
      <c r="G21" s="51"/>
      <c r="H21" s="52"/>
      <c r="I21" s="52"/>
      <c r="J21" s="52"/>
    </row>
    <row r="22" spans="1:10" s="33" customFormat="1" ht="12.5" x14ac:dyDescent="0.25">
      <c r="A22" s="101"/>
      <c r="B22" s="33" t="s">
        <v>19</v>
      </c>
      <c r="C22" s="50" t="s">
        <v>44</v>
      </c>
      <c r="D22" s="11" t="s">
        <v>44</v>
      </c>
      <c r="E22" s="11" t="s">
        <v>44</v>
      </c>
      <c r="F22" s="11" t="s">
        <v>45</v>
      </c>
      <c r="G22" s="51"/>
      <c r="H22" s="52"/>
      <c r="I22" s="52"/>
      <c r="J22" s="52"/>
    </row>
    <row r="23" spans="1:10" s="32" customFormat="1" ht="12.5" x14ac:dyDescent="0.25">
      <c r="A23" s="102"/>
      <c r="B23" s="32" t="s">
        <v>20</v>
      </c>
      <c r="C23" s="53" t="s">
        <v>44</v>
      </c>
      <c r="D23" s="15" t="s">
        <v>44</v>
      </c>
      <c r="E23" s="15" t="s">
        <v>45</v>
      </c>
      <c r="F23" s="15" t="s">
        <v>45</v>
      </c>
      <c r="G23" s="54"/>
      <c r="H23" s="55"/>
      <c r="I23" s="55"/>
      <c r="J23" s="55"/>
    </row>
    <row r="24" spans="1:10" s="70" customFormat="1" ht="12.5" x14ac:dyDescent="0.25">
      <c r="A24" s="100"/>
      <c r="B24" s="70" t="s">
        <v>17</v>
      </c>
      <c r="C24" s="63" t="s">
        <v>45</v>
      </c>
      <c r="D24" s="65" t="s">
        <v>44</v>
      </c>
      <c r="E24" s="65" t="s">
        <v>44</v>
      </c>
      <c r="F24" s="65" t="s">
        <v>45</v>
      </c>
      <c r="G24" s="57"/>
      <c r="H24" s="71"/>
      <c r="I24" s="71"/>
      <c r="J24" s="71"/>
    </row>
    <row r="25" spans="1:10" s="33" customFormat="1" ht="12.5" x14ac:dyDescent="0.25">
      <c r="A25" s="101"/>
      <c r="B25" s="33" t="s">
        <v>18</v>
      </c>
      <c r="C25" s="50" t="s">
        <v>45</v>
      </c>
      <c r="D25" s="11" t="s">
        <v>44</v>
      </c>
      <c r="E25" s="11" t="s">
        <v>44</v>
      </c>
      <c r="F25" s="11" t="s">
        <v>45</v>
      </c>
      <c r="G25" s="51"/>
      <c r="H25" s="52"/>
      <c r="I25" s="52"/>
      <c r="J25" s="52"/>
    </row>
    <row r="26" spans="1:10" s="33" customFormat="1" ht="12.5" x14ac:dyDescent="0.25">
      <c r="A26" s="101"/>
      <c r="B26" s="33" t="s">
        <v>19</v>
      </c>
      <c r="C26" s="50" t="s">
        <v>45</v>
      </c>
      <c r="D26" s="11" t="s">
        <v>45</v>
      </c>
      <c r="E26" s="11" t="s">
        <v>44</v>
      </c>
      <c r="F26" s="11" t="s">
        <v>45</v>
      </c>
      <c r="G26" s="51"/>
      <c r="H26" s="52"/>
      <c r="I26" s="52"/>
      <c r="J26" s="52"/>
    </row>
    <row r="27" spans="1:10" s="32" customFormat="1" ht="12.5" x14ac:dyDescent="0.25">
      <c r="A27" s="102"/>
      <c r="B27" s="32" t="s">
        <v>20</v>
      </c>
      <c r="C27" s="53" t="s">
        <v>45</v>
      </c>
      <c r="D27" s="15" t="s">
        <v>45</v>
      </c>
      <c r="E27" s="15" t="s">
        <v>44</v>
      </c>
      <c r="F27" s="15" t="s">
        <v>45</v>
      </c>
      <c r="G27" s="54"/>
      <c r="H27" s="55"/>
      <c r="I27" s="55"/>
      <c r="J27" s="55"/>
    </row>
    <row r="28" spans="1:10" s="70" customFormat="1" ht="13" x14ac:dyDescent="0.3">
      <c r="A28" s="65"/>
      <c r="B28" s="73" t="s">
        <v>1</v>
      </c>
      <c r="C28" s="65"/>
      <c r="D28" s="65"/>
      <c r="E28" s="65"/>
      <c r="F28" s="65"/>
      <c r="G28" s="74">
        <f>+SUM(G16:G27)</f>
        <v>0</v>
      </c>
      <c r="H28" s="74">
        <f t="shared" ref="H28:J28" si="0">+SUM(H16:H27)</f>
        <v>0</v>
      </c>
      <c r="I28" s="74">
        <f t="shared" si="0"/>
        <v>0</v>
      </c>
      <c r="J28" s="74">
        <f t="shared" si="0"/>
        <v>0</v>
      </c>
    </row>
    <row r="29" spans="1:10" s="5" customFormat="1" ht="13.5" thickBot="1" x14ac:dyDescent="0.35">
      <c r="A29" s="28"/>
      <c r="B29" s="34" t="s">
        <v>56</v>
      </c>
      <c r="C29" s="28"/>
      <c r="D29" s="28"/>
      <c r="E29" s="28"/>
      <c r="F29" s="28"/>
      <c r="G29" s="58">
        <f>+IF(G28&gt;=COMPORTAMIENTOS!$B$29,1,2)</f>
        <v>1</v>
      </c>
      <c r="H29" s="58">
        <f>+IF(H28&gt;=COMPORTAMIENTOS!$B$29,1,2)</f>
        <v>1</v>
      </c>
      <c r="I29" s="58">
        <f>+IF(I28&gt;=COMPORTAMIENTOS!$B$29,1,2)</f>
        <v>1</v>
      </c>
      <c r="J29" s="58">
        <f>+IF(J28&gt;=COMPORTAMIENTOS!$B$29,1,2)</f>
        <v>1</v>
      </c>
    </row>
    <row r="30" spans="1:10" ht="12.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8" customFormat="1" ht="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1" customFormat="1" ht="13" x14ac:dyDescent="0.3">
      <c r="A32" s="59"/>
      <c r="B32" s="59" t="s">
        <v>49</v>
      </c>
      <c r="C32" s="59"/>
      <c r="D32" s="59"/>
      <c r="E32" s="59"/>
      <c r="F32" s="59"/>
      <c r="G32" s="60" t="str">
        <f>+CONCATENATE(G12,G29)</f>
        <v>A1</v>
      </c>
      <c r="H32" s="60" t="str">
        <f t="shared" ref="H32:J32" si="1">+CONCATENATE(H12,H29)</f>
        <v>A1</v>
      </c>
      <c r="I32" s="60" t="str">
        <f t="shared" si="1"/>
        <v>A1</v>
      </c>
      <c r="J32" s="60" t="str">
        <f t="shared" si="1"/>
        <v>A1</v>
      </c>
    </row>
    <row r="33" spans="2:10" s="28" customFormat="1" ht="13.5" thickBot="1" x14ac:dyDescent="0.35">
      <c r="B33" s="61" t="s">
        <v>49</v>
      </c>
      <c r="G33" s="62" t="str">
        <f>+IF(G32="A1",COMPORTAMIENTOS!$B$33,IF(G32="A2",COMPORTAMIENTOS!$B$34,IF(G32="B1",COMPORTAMIENTOS!$B$35,COMPORTAMIENTOS!$B$36)))</f>
        <v>CHAMPION</v>
      </c>
      <c r="H33" s="62" t="str">
        <f>+IF(H32="A1",COMPORTAMIENTOS!$B$33,IF(H32="A2",COMPORTAMIENTOS!$B$34,IF(H32="B1",COMPORTAMIENTOS!$B$35,COMPORTAMIENTOS!$B$36)))</f>
        <v>CHAMPION</v>
      </c>
      <c r="I33" s="62" t="str">
        <f>+IF(I32="A1",COMPORTAMIENTOS!$B$33,IF(I32="A2",COMPORTAMIENTOS!$B$34,IF(I32="B1",COMPORTAMIENTOS!$B$35,COMPORTAMIENTOS!$B$36)))</f>
        <v>CHAMPION</v>
      </c>
      <c r="J33" s="62" t="str">
        <f>+IF(J32="A1",COMPORTAMIENTOS!$B$33,IF(J32="A2",COMPORTAMIENTOS!$B$34,IF(J32="B1",COMPORTAMIENTOS!$B$35,COMPORTAMIENTOS!$B$36)))</f>
        <v>CHAMPION</v>
      </c>
    </row>
  </sheetData>
  <mergeCells count="3">
    <mergeCell ref="A16:A19"/>
    <mergeCell ref="A20:A23"/>
    <mergeCell ref="A24:A27"/>
  </mergeCells>
  <dataValidations count="1">
    <dataValidation type="list" allowBlank="1" showInputMessage="1" showErrorMessage="1" sqref="C17" xr:uid="{4D04CCA2-2FB2-4DF3-9A31-49F8B8EE29ED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05BB-E500-4273-A311-0147D66B68E9}">
  <dimension ref="A1:K52"/>
  <sheetViews>
    <sheetView showGridLines="0" tabSelected="1" zoomScale="80" zoomScaleNormal="80" workbookViewId="0">
      <selection activeCell="G28" sqref="G28"/>
    </sheetView>
  </sheetViews>
  <sheetFormatPr defaultColWidth="10.54296875" defaultRowHeight="14.5" x14ac:dyDescent="0.35"/>
  <cols>
    <col min="1" max="1" width="16.7265625" style="3" customWidth="1"/>
    <col min="2" max="2" width="32.36328125" style="3" bestFit="1" customWidth="1"/>
    <col min="3" max="3" width="16.08984375" style="3" bestFit="1" customWidth="1"/>
    <col min="4" max="4" width="17.26953125" bestFit="1" customWidth="1"/>
    <col min="5" max="5" width="17.26953125" style="3" bestFit="1" customWidth="1"/>
    <col min="6" max="6" width="16.08984375" style="3" bestFit="1" customWidth="1"/>
    <col min="7" max="7" width="12" style="3" bestFit="1" customWidth="1"/>
    <col min="8" max="8" width="13.1796875" style="3" customWidth="1"/>
    <col min="9" max="10" width="13.36328125" style="3" bestFit="1" customWidth="1"/>
    <col min="11" max="16384" width="10.54296875" style="3"/>
  </cols>
  <sheetData>
    <row r="1" spans="1:10" s="1" customFormat="1" ht="12.5" x14ac:dyDescent="0.25"/>
    <row r="2" spans="1:10" s="1" customFormat="1" ht="12.5" x14ac:dyDescent="0.25"/>
    <row r="3" spans="1:10" s="2" customFormat="1" ht="13" x14ac:dyDescent="0.3">
      <c r="A3" s="2" t="s">
        <v>12</v>
      </c>
      <c r="C3" s="1"/>
    </row>
    <row r="4" spans="1:10" s="4" customFormat="1" ht="12.25" customHeight="1" x14ac:dyDescent="0.3">
      <c r="C4" s="3"/>
    </row>
    <row r="5" spans="1:10" s="4" customFormat="1" ht="12.25" customHeight="1" x14ac:dyDescent="0.3">
      <c r="A5" s="2"/>
      <c r="B5" s="7"/>
      <c r="C5" s="1"/>
    </row>
    <row r="6" spans="1:10" s="10" customFormat="1" ht="12.25" customHeight="1" x14ac:dyDescent="0.3">
      <c r="A6" s="8"/>
      <c r="B6" s="8"/>
      <c r="C6" s="9"/>
    </row>
    <row r="7" spans="1:10" s="11" customFormat="1" ht="13" x14ac:dyDescent="0.3">
      <c r="A7" s="8" t="s">
        <v>31</v>
      </c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8" t="s">
        <v>33</v>
      </c>
      <c r="H7" s="8" t="s">
        <v>34</v>
      </c>
      <c r="I7" s="8" t="s">
        <v>35</v>
      </c>
      <c r="J7" s="8" t="s">
        <v>36</v>
      </c>
    </row>
    <row r="8" spans="1:10" s="65" customFormat="1" ht="12.5" x14ac:dyDescent="0.25">
      <c r="A8" s="63"/>
      <c r="B8" s="64" t="s">
        <v>37</v>
      </c>
      <c r="C8" s="63" t="str">
        <f>'USUARIOS COMPORTAMIENTO'!C8</f>
        <v>LUCÍA</v>
      </c>
      <c r="D8" s="65" t="str">
        <f>'USUARIOS COMPORTAMIENTO'!D8</f>
        <v>CARLOS</v>
      </c>
      <c r="E8" s="65" t="str">
        <f>'USUARIOS COMPORTAMIENTO'!E8</f>
        <v>LEO</v>
      </c>
      <c r="F8" s="65" t="str">
        <f>'USUARIOS COMPORTAMIENTO'!F8</f>
        <v>MARIANA</v>
      </c>
      <c r="G8" s="66" t="str">
        <f>'USUARIOS COMPORTAMIENTO'!G8</f>
        <v>LUCÍA</v>
      </c>
      <c r="H8" s="67" t="str">
        <f>'USUARIOS COMPORTAMIENTO'!H8</f>
        <v>CARLOS</v>
      </c>
      <c r="I8" s="67" t="str">
        <f>'USUARIOS COMPORTAMIENTO'!I8</f>
        <v>LEO</v>
      </c>
      <c r="J8" s="67" t="str">
        <f>'USUARIOS COMPORTAMIENTO'!J8</f>
        <v>MARIANA</v>
      </c>
    </row>
    <row r="9" spans="1:10" s="11" customFormat="1" ht="12.5" x14ac:dyDescent="0.25">
      <c r="A9" s="50"/>
      <c r="B9" s="18" t="s">
        <v>2</v>
      </c>
      <c r="C9" s="50" t="str">
        <f>'USUARIOS COMPORTAMIENTO'!C9</f>
        <v>ESPECIALISTA</v>
      </c>
      <c r="D9" s="11" t="str">
        <f>'USUARIOS COMPORTAMIENTO'!D9</f>
        <v>GENERAL</v>
      </c>
      <c r="E9" s="11" t="str">
        <f>'USUARIOS COMPORTAMIENTO'!E9</f>
        <v>ESPECIALISTA</v>
      </c>
      <c r="F9" s="11" t="str">
        <f>'USUARIOS COMPORTAMIENTO'!F9</f>
        <v>GENERAL</v>
      </c>
      <c r="G9" s="50">
        <f>'USUARIOS COMPORTAMIENTO'!G9</f>
        <v>0</v>
      </c>
      <c r="H9" s="11">
        <f>'USUARIOS COMPORTAMIENTO'!H9</f>
        <v>0</v>
      </c>
      <c r="I9" s="11">
        <f>'USUARIOS COMPORTAMIENTO'!I9</f>
        <v>0</v>
      </c>
      <c r="J9" s="11">
        <f>'USUARIOS COMPORTAMIENTO'!J9</f>
        <v>0</v>
      </c>
    </row>
    <row r="10" spans="1:10" s="15" customFormat="1" ht="12.5" x14ac:dyDescent="0.25">
      <c r="A10" s="53"/>
      <c r="B10" s="21" t="s">
        <v>6</v>
      </c>
      <c r="C10" s="53" t="str">
        <f>'USUARIOS COMPORTAMIENTO'!C10</f>
        <v>ESTADO SIN REP</v>
      </c>
      <c r="D10" s="15" t="str">
        <f>'USUARIOS COMPORTAMIENTO'!D10</f>
        <v>ESTADO CON REP</v>
      </c>
      <c r="E10" s="15" t="str">
        <f>'USUARIOS COMPORTAMIENTO'!E10</f>
        <v>ESTADO CON REP</v>
      </c>
      <c r="F10" s="15" t="str">
        <f>'USUARIOS COMPORTAMIENTO'!F10</f>
        <v>ESTADO SIN REP</v>
      </c>
      <c r="G10" s="53">
        <f>'USUARIOS COMPORTAMIENTO'!G10</f>
        <v>0</v>
      </c>
      <c r="H10" s="15">
        <f>'USUARIOS COMPORTAMIENTO'!H10</f>
        <v>0</v>
      </c>
      <c r="I10" s="15">
        <f>'USUARIOS COMPORTAMIENTO'!I10</f>
        <v>0</v>
      </c>
      <c r="J10" s="15">
        <f>'USUARIOS COMPORTAMIENTO'!J10</f>
        <v>0</v>
      </c>
    </row>
    <row r="11" spans="1:10" s="65" customFormat="1" ht="13" x14ac:dyDescent="0.3">
      <c r="B11" s="68" t="s">
        <v>1</v>
      </c>
      <c r="G11" s="64">
        <f>'USUARIOS COMPORTAMIENTO'!G11</f>
        <v>0</v>
      </c>
      <c r="H11" s="64">
        <f>'USUARIOS COMPORTAMIENTO'!H11</f>
        <v>0</v>
      </c>
      <c r="I11" s="64">
        <f>'USUARIOS COMPORTAMIENTO'!I11</f>
        <v>0</v>
      </c>
      <c r="J11" s="64">
        <f>'USUARIOS COMPORTAMIENTO'!J11</f>
        <v>0</v>
      </c>
    </row>
    <row r="12" spans="1:10" s="28" customFormat="1" ht="13.5" thickBot="1" x14ac:dyDescent="0.35">
      <c r="B12" s="26" t="s">
        <v>43</v>
      </c>
      <c r="G12" s="56" t="str">
        <f>'USUARIOS COMPORTAMIENTO'!G12</f>
        <v>A</v>
      </c>
      <c r="H12" s="56" t="str">
        <f>'USUARIOS COMPORTAMIENTO'!H12</f>
        <v>A</v>
      </c>
      <c r="I12" s="56" t="str">
        <f>'USUARIOS COMPORTAMIENTO'!I12</f>
        <v>A</v>
      </c>
      <c r="J12" s="56" t="str">
        <f>'USUARIOS COMPORTAMIENTO'!J12</f>
        <v>A</v>
      </c>
    </row>
    <row r="13" spans="1:10" s="11" customFormat="1" ht="12.5" x14ac:dyDescent="0.25"/>
    <row r="14" spans="1:10" s="11" customFormat="1" ht="12.5" x14ac:dyDescent="0.25"/>
    <row r="15" spans="1:10" s="11" customFormat="1" ht="13" x14ac:dyDescent="0.3">
      <c r="B15" s="69" t="s">
        <v>13</v>
      </c>
      <c r="C15" s="69" t="s">
        <v>33</v>
      </c>
      <c r="D15" s="69" t="s">
        <v>34</v>
      </c>
      <c r="E15" s="69" t="s">
        <v>35</v>
      </c>
      <c r="F15" s="69" t="s">
        <v>36</v>
      </c>
      <c r="G15" s="8" t="s">
        <v>33</v>
      </c>
      <c r="H15" s="8" t="s">
        <v>34</v>
      </c>
      <c r="I15" s="8" t="s">
        <v>35</v>
      </c>
      <c r="J15" s="8" t="s">
        <v>36</v>
      </c>
    </row>
    <row r="16" spans="1:10" s="65" customFormat="1" ht="12.5" x14ac:dyDescent="0.25">
      <c r="A16" s="100" t="s">
        <v>51</v>
      </c>
      <c r="B16" s="70" t="s">
        <v>17</v>
      </c>
      <c r="C16" s="63" t="str">
        <f>'USUARIOS COMPORTAMIENTO'!C16</f>
        <v>SI</v>
      </c>
      <c r="D16" s="65" t="str">
        <f>'USUARIOS COMPORTAMIENTO'!D16</f>
        <v>SI</v>
      </c>
      <c r="E16" s="65" t="str">
        <f>'USUARIOS COMPORTAMIENTO'!E16</f>
        <v>NO</v>
      </c>
      <c r="F16" s="65" t="str">
        <f>'USUARIOS COMPORTAMIENTO'!F16</f>
        <v>NO</v>
      </c>
      <c r="G16" s="63">
        <f>'USUARIOS COMPORTAMIENTO'!G16</f>
        <v>0</v>
      </c>
      <c r="H16" s="65">
        <f>'USUARIOS COMPORTAMIENTO'!H16</f>
        <v>0</v>
      </c>
      <c r="I16" s="65">
        <f>'USUARIOS COMPORTAMIENTO'!I16</f>
        <v>0</v>
      </c>
      <c r="J16" s="65">
        <f>'USUARIOS COMPORTAMIENTO'!J16</f>
        <v>0</v>
      </c>
    </row>
    <row r="17" spans="1:10" s="11" customFormat="1" ht="12.5" x14ac:dyDescent="0.25">
      <c r="A17" s="101"/>
      <c r="B17" s="33" t="s">
        <v>18</v>
      </c>
      <c r="C17" s="50" t="str">
        <f>'USUARIOS COMPORTAMIENTO'!C17</f>
        <v>SI</v>
      </c>
      <c r="D17" s="11" t="str">
        <f>'USUARIOS COMPORTAMIENTO'!D17</f>
        <v>SI</v>
      </c>
      <c r="E17" s="11" t="str">
        <f>'USUARIOS COMPORTAMIENTO'!E17</f>
        <v>NO</v>
      </c>
      <c r="F17" s="11" t="str">
        <f>'USUARIOS COMPORTAMIENTO'!F17</f>
        <v>NO</v>
      </c>
      <c r="G17" s="50">
        <f>'USUARIOS COMPORTAMIENTO'!G17</f>
        <v>0</v>
      </c>
      <c r="H17" s="11">
        <f>'USUARIOS COMPORTAMIENTO'!H17</f>
        <v>0</v>
      </c>
      <c r="I17" s="11">
        <f>'USUARIOS COMPORTAMIENTO'!I17</f>
        <v>0</v>
      </c>
      <c r="J17" s="11">
        <f>'USUARIOS COMPORTAMIENTO'!J17</f>
        <v>0</v>
      </c>
    </row>
    <row r="18" spans="1:10" s="11" customFormat="1" ht="12.5" x14ac:dyDescent="0.25">
      <c r="A18" s="101"/>
      <c r="B18" s="33" t="s">
        <v>19</v>
      </c>
      <c r="C18" s="50" t="str">
        <f>'USUARIOS COMPORTAMIENTO'!C18</f>
        <v>SI</v>
      </c>
      <c r="D18" s="11" t="str">
        <f>'USUARIOS COMPORTAMIENTO'!D18</f>
        <v>SI</v>
      </c>
      <c r="E18" s="11" t="str">
        <f>'USUARIOS COMPORTAMIENTO'!E18</f>
        <v>NO</v>
      </c>
      <c r="F18" s="11" t="str">
        <f>'USUARIOS COMPORTAMIENTO'!F18</f>
        <v>SI</v>
      </c>
      <c r="G18" s="50">
        <f>'USUARIOS COMPORTAMIENTO'!G18</f>
        <v>0</v>
      </c>
      <c r="H18" s="11">
        <f>'USUARIOS COMPORTAMIENTO'!H18</f>
        <v>0</v>
      </c>
      <c r="I18" s="11">
        <f>'USUARIOS COMPORTAMIENTO'!I18</f>
        <v>0</v>
      </c>
      <c r="J18" s="11">
        <f>'USUARIOS COMPORTAMIENTO'!J18</f>
        <v>0</v>
      </c>
    </row>
    <row r="19" spans="1:10" s="72" customFormat="1" ht="12.5" x14ac:dyDescent="0.25">
      <c r="A19" s="102"/>
      <c r="B19" s="32" t="s">
        <v>20</v>
      </c>
      <c r="C19" s="53" t="str">
        <f>'USUARIOS COMPORTAMIENTO'!C19</f>
        <v>SI</v>
      </c>
      <c r="D19" s="15" t="str">
        <f>'USUARIOS COMPORTAMIENTO'!D19</f>
        <v>SI</v>
      </c>
      <c r="E19" s="15" t="str">
        <f>'USUARIOS COMPORTAMIENTO'!E19</f>
        <v>NO</v>
      </c>
      <c r="F19" s="15" t="str">
        <f>'USUARIOS COMPORTAMIENTO'!F19</f>
        <v>NO</v>
      </c>
      <c r="G19" s="53">
        <f>'USUARIOS COMPORTAMIENTO'!G19</f>
        <v>0</v>
      </c>
      <c r="H19" s="15">
        <f>'USUARIOS COMPORTAMIENTO'!H19</f>
        <v>0</v>
      </c>
      <c r="I19" s="15">
        <f>'USUARIOS COMPORTAMIENTO'!I19</f>
        <v>0</v>
      </c>
      <c r="J19" s="15">
        <f>'USUARIOS COMPORTAMIENTO'!J19</f>
        <v>0</v>
      </c>
    </row>
    <row r="20" spans="1:10" s="12" customFormat="1" ht="12.5" x14ac:dyDescent="0.25">
      <c r="A20" s="100" t="s">
        <v>52</v>
      </c>
      <c r="B20" s="70" t="s">
        <v>17</v>
      </c>
      <c r="C20" s="63" t="str">
        <f>'USUARIOS COMPORTAMIENTO'!C20</f>
        <v>NO</v>
      </c>
      <c r="D20" s="65" t="str">
        <f>'USUARIOS COMPORTAMIENTO'!D20</f>
        <v>NO</v>
      </c>
      <c r="E20" s="65" t="str">
        <f>'USUARIOS COMPORTAMIENTO'!E20</f>
        <v>SI</v>
      </c>
      <c r="F20" s="65" t="str">
        <f>'USUARIOS COMPORTAMIENTO'!F20</f>
        <v>NO</v>
      </c>
      <c r="G20" s="63">
        <f>'USUARIOS COMPORTAMIENTO'!G20</f>
        <v>0</v>
      </c>
      <c r="H20" s="65">
        <f>'USUARIOS COMPORTAMIENTO'!H20</f>
        <v>0</v>
      </c>
      <c r="I20" s="65">
        <f>'USUARIOS COMPORTAMIENTO'!I20</f>
        <v>0</v>
      </c>
      <c r="J20" s="65">
        <f>'USUARIOS COMPORTAMIENTO'!J20</f>
        <v>0</v>
      </c>
    </row>
    <row r="21" spans="1:10" s="33" customFormat="1" ht="12.5" x14ac:dyDescent="0.25">
      <c r="A21" s="101"/>
      <c r="B21" s="33" t="s">
        <v>46</v>
      </c>
      <c r="C21" s="50" t="str">
        <f>'USUARIOS COMPORTAMIENTO'!C21</f>
        <v>SI</v>
      </c>
      <c r="D21" s="11" t="str">
        <f>'USUARIOS COMPORTAMIENTO'!D21</f>
        <v>SI</v>
      </c>
      <c r="E21" s="11" t="str">
        <f>'USUARIOS COMPORTAMIENTO'!E21</f>
        <v>SI</v>
      </c>
      <c r="F21" s="11" t="str">
        <f>'USUARIOS COMPORTAMIENTO'!F21</f>
        <v>NO</v>
      </c>
      <c r="G21" s="50">
        <f>'USUARIOS COMPORTAMIENTO'!G21</f>
        <v>0</v>
      </c>
      <c r="H21" s="11">
        <f>'USUARIOS COMPORTAMIENTO'!H21</f>
        <v>0</v>
      </c>
      <c r="I21" s="11">
        <f>'USUARIOS COMPORTAMIENTO'!I21</f>
        <v>0</v>
      </c>
      <c r="J21" s="11">
        <f>'USUARIOS COMPORTAMIENTO'!J21</f>
        <v>0</v>
      </c>
    </row>
    <row r="22" spans="1:10" s="33" customFormat="1" ht="12.5" x14ac:dyDescent="0.25">
      <c r="A22" s="101"/>
      <c r="B22" s="33" t="s">
        <v>19</v>
      </c>
      <c r="C22" s="50" t="str">
        <f>'USUARIOS COMPORTAMIENTO'!C22</f>
        <v>SI</v>
      </c>
      <c r="D22" s="11" t="str">
        <f>'USUARIOS COMPORTAMIENTO'!D22</f>
        <v>SI</v>
      </c>
      <c r="E22" s="11" t="str">
        <f>'USUARIOS COMPORTAMIENTO'!E22</f>
        <v>SI</v>
      </c>
      <c r="F22" s="11" t="str">
        <f>'USUARIOS COMPORTAMIENTO'!F22</f>
        <v>NO</v>
      </c>
      <c r="G22" s="50">
        <f>'USUARIOS COMPORTAMIENTO'!G22</f>
        <v>0</v>
      </c>
      <c r="H22" s="11">
        <f>'USUARIOS COMPORTAMIENTO'!H22</f>
        <v>0</v>
      </c>
      <c r="I22" s="11">
        <f>'USUARIOS COMPORTAMIENTO'!I22</f>
        <v>0</v>
      </c>
      <c r="J22" s="11">
        <f>'USUARIOS COMPORTAMIENTO'!J22</f>
        <v>0</v>
      </c>
    </row>
    <row r="23" spans="1:10" s="32" customFormat="1" ht="12.5" x14ac:dyDescent="0.25">
      <c r="A23" s="102"/>
      <c r="B23" s="32" t="s">
        <v>47</v>
      </c>
      <c r="C23" s="53" t="str">
        <f>'USUARIOS COMPORTAMIENTO'!C23</f>
        <v>SI</v>
      </c>
      <c r="D23" s="11" t="str">
        <f>'USUARIOS COMPORTAMIENTO'!D23</f>
        <v>SI</v>
      </c>
      <c r="E23" s="15" t="str">
        <f>'USUARIOS COMPORTAMIENTO'!E23</f>
        <v>NO</v>
      </c>
      <c r="F23" s="15" t="str">
        <f>'USUARIOS COMPORTAMIENTO'!F23</f>
        <v>NO</v>
      </c>
      <c r="G23" s="98">
        <f>'USUARIOS COMPORTAMIENTO'!G23</f>
        <v>0</v>
      </c>
      <c r="H23" s="99">
        <f>'USUARIOS COMPORTAMIENTO'!H23</f>
        <v>0</v>
      </c>
      <c r="I23" s="99">
        <f>'USUARIOS COMPORTAMIENTO'!I23</f>
        <v>0</v>
      </c>
      <c r="J23" s="99">
        <f>'USUARIOS COMPORTAMIENTO'!J23</f>
        <v>0</v>
      </c>
    </row>
    <row r="24" spans="1:10" s="70" customFormat="1" ht="12.5" x14ac:dyDescent="0.25">
      <c r="A24" s="100" t="s">
        <v>53</v>
      </c>
      <c r="B24" s="70" t="s">
        <v>17</v>
      </c>
      <c r="C24" s="63" t="str">
        <f>'USUARIOS COMPORTAMIENTO'!C24</f>
        <v>NO</v>
      </c>
      <c r="D24" s="65" t="str">
        <f>'USUARIOS COMPORTAMIENTO'!D24</f>
        <v>SI</v>
      </c>
      <c r="E24" s="65" t="str">
        <f>'USUARIOS COMPORTAMIENTO'!E24</f>
        <v>SI</v>
      </c>
      <c r="F24" s="65" t="str">
        <f>'USUARIOS COMPORTAMIENTO'!F24</f>
        <v>NO</v>
      </c>
      <c r="G24" s="63">
        <f>'USUARIOS COMPORTAMIENTO'!G24</f>
        <v>0</v>
      </c>
      <c r="H24" s="65">
        <f>'USUARIOS COMPORTAMIENTO'!H24</f>
        <v>0</v>
      </c>
      <c r="I24" s="65">
        <f>'USUARIOS COMPORTAMIENTO'!I24</f>
        <v>0</v>
      </c>
      <c r="J24" s="65">
        <f>'USUARIOS COMPORTAMIENTO'!J24</f>
        <v>0</v>
      </c>
    </row>
    <row r="25" spans="1:10" s="33" customFormat="1" ht="12.5" x14ac:dyDescent="0.25">
      <c r="A25" s="101"/>
      <c r="B25" s="33" t="s">
        <v>46</v>
      </c>
      <c r="C25" s="50" t="str">
        <f>'USUARIOS COMPORTAMIENTO'!C25</f>
        <v>NO</v>
      </c>
      <c r="D25" s="11" t="str">
        <f>'USUARIOS COMPORTAMIENTO'!D25</f>
        <v>SI</v>
      </c>
      <c r="E25" s="11" t="str">
        <f>'USUARIOS COMPORTAMIENTO'!E25</f>
        <v>SI</v>
      </c>
      <c r="F25" s="11" t="str">
        <f>'USUARIOS COMPORTAMIENTO'!F25</f>
        <v>NO</v>
      </c>
      <c r="G25" s="50">
        <f>'USUARIOS COMPORTAMIENTO'!G25</f>
        <v>0</v>
      </c>
      <c r="H25" s="11">
        <f>'USUARIOS COMPORTAMIENTO'!H25</f>
        <v>0</v>
      </c>
      <c r="I25" s="11">
        <f>'USUARIOS COMPORTAMIENTO'!I25</f>
        <v>0</v>
      </c>
      <c r="J25" s="11">
        <f>'USUARIOS COMPORTAMIENTO'!J25</f>
        <v>0</v>
      </c>
    </row>
    <row r="26" spans="1:10" s="33" customFormat="1" ht="12.5" x14ac:dyDescent="0.25">
      <c r="A26" s="101"/>
      <c r="B26" s="33" t="s">
        <v>19</v>
      </c>
      <c r="C26" s="50" t="str">
        <f>'USUARIOS COMPORTAMIENTO'!C26</f>
        <v>NO</v>
      </c>
      <c r="D26" s="11" t="str">
        <f>'USUARIOS COMPORTAMIENTO'!D26</f>
        <v>NO</v>
      </c>
      <c r="E26" s="11" t="str">
        <f>'USUARIOS COMPORTAMIENTO'!E26</f>
        <v>SI</v>
      </c>
      <c r="F26" s="11" t="str">
        <f>'USUARIOS COMPORTAMIENTO'!F26</f>
        <v>NO</v>
      </c>
      <c r="G26" s="50">
        <f>'USUARIOS COMPORTAMIENTO'!G26</f>
        <v>0</v>
      </c>
      <c r="H26" s="11">
        <f>'USUARIOS COMPORTAMIENTO'!H26</f>
        <v>0</v>
      </c>
      <c r="I26" s="11">
        <f>'USUARIOS COMPORTAMIENTO'!I26</f>
        <v>0</v>
      </c>
      <c r="J26" s="11">
        <f>'USUARIOS COMPORTAMIENTO'!J26</f>
        <v>0</v>
      </c>
    </row>
    <row r="27" spans="1:10" s="32" customFormat="1" ht="12.5" x14ac:dyDescent="0.25">
      <c r="A27" s="102"/>
      <c r="B27" s="32" t="s">
        <v>48</v>
      </c>
      <c r="C27" s="53" t="str">
        <f>'USUARIOS COMPORTAMIENTO'!C27</f>
        <v>NO</v>
      </c>
      <c r="D27" s="15" t="str">
        <f>'USUARIOS COMPORTAMIENTO'!D27</f>
        <v>NO</v>
      </c>
      <c r="E27" s="15" t="str">
        <f>'USUARIOS COMPORTAMIENTO'!E27</f>
        <v>SI</v>
      </c>
      <c r="F27" s="15" t="str">
        <f>'USUARIOS COMPORTAMIENTO'!F27</f>
        <v>NO</v>
      </c>
      <c r="G27" s="98">
        <f>'USUARIOS COMPORTAMIENTO'!G27</f>
        <v>0</v>
      </c>
      <c r="H27" s="99">
        <f>'USUARIOS COMPORTAMIENTO'!H27</f>
        <v>0</v>
      </c>
      <c r="I27" s="99">
        <f>'USUARIOS COMPORTAMIENTO'!I27</f>
        <v>0</v>
      </c>
      <c r="J27" s="99">
        <f>'USUARIOS COMPORTAMIENTO'!J27</f>
        <v>0</v>
      </c>
    </row>
    <row r="28" spans="1:10" s="70" customFormat="1" ht="13" x14ac:dyDescent="0.3">
      <c r="A28" s="65"/>
      <c r="B28" s="73" t="s">
        <v>1</v>
      </c>
      <c r="C28" s="65"/>
      <c r="D28" s="11"/>
      <c r="E28" s="65"/>
      <c r="F28" s="65"/>
      <c r="G28" s="74">
        <f>'USUARIOS COMPORTAMIENTO'!G28</f>
        <v>0</v>
      </c>
      <c r="H28" s="74">
        <f>'USUARIOS COMPORTAMIENTO'!H28</f>
        <v>0</v>
      </c>
      <c r="I28" s="74">
        <f>'USUARIOS COMPORTAMIENTO'!I28</f>
        <v>0</v>
      </c>
      <c r="J28" s="74">
        <f>'USUARIOS COMPORTAMIENTO'!J28</f>
        <v>0</v>
      </c>
    </row>
    <row r="29" spans="1:10" s="5" customFormat="1" ht="13.5" thickBot="1" x14ac:dyDescent="0.35">
      <c r="A29" s="28"/>
      <c r="B29" s="34" t="s">
        <v>56</v>
      </c>
      <c r="C29" s="28"/>
      <c r="D29" s="28"/>
      <c r="E29" s="28"/>
      <c r="F29" s="28"/>
      <c r="G29" s="58">
        <f>'USUARIOS COMPORTAMIENTO'!G29</f>
        <v>1</v>
      </c>
      <c r="H29" s="58">
        <f>'USUARIOS COMPORTAMIENTO'!H29</f>
        <v>1</v>
      </c>
      <c r="I29" s="58">
        <f>'USUARIOS COMPORTAMIENTO'!I29</f>
        <v>1</v>
      </c>
      <c r="J29" s="58">
        <f>'USUARIOS COMPORTAMIENTO'!J29</f>
        <v>1</v>
      </c>
    </row>
    <row r="30" spans="1:10" ht="12.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48" customFormat="1" ht="13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s="11" customFormat="1" ht="13" x14ac:dyDescent="0.3">
      <c r="A32" s="8"/>
      <c r="B32" s="8" t="s">
        <v>49</v>
      </c>
      <c r="C32" s="8"/>
      <c r="D32" s="8"/>
      <c r="E32" s="8"/>
      <c r="F32" s="8"/>
      <c r="G32" s="84" t="str">
        <f>'USUARIOS COMPORTAMIENTO'!G32</f>
        <v>A1</v>
      </c>
      <c r="H32" s="84" t="str">
        <f>'USUARIOS COMPORTAMIENTO'!H32</f>
        <v>A1</v>
      </c>
      <c r="I32" s="84" t="str">
        <f>'USUARIOS COMPORTAMIENTO'!I32</f>
        <v>A1</v>
      </c>
      <c r="J32" s="84" t="str">
        <f>'USUARIOS COMPORTAMIENTO'!J32</f>
        <v>A1</v>
      </c>
    </row>
    <row r="33" spans="1:11" s="28" customFormat="1" ht="13.5" thickBot="1" x14ac:dyDescent="0.35">
      <c r="B33" s="61" t="s">
        <v>49</v>
      </c>
      <c r="G33" s="62" t="str">
        <f>'USUARIOS COMPORTAMIENTO'!G33</f>
        <v>CHAMPION</v>
      </c>
      <c r="H33" s="62" t="str">
        <f>'USUARIOS COMPORTAMIENTO'!H33</f>
        <v>CHAMPION</v>
      </c>
      <c r="I33" s="62" t="str">
        <f>'USUARIOS COMPORTAMIENTO'!I33</f>
        <v>CHAMPION</v>
      </c>
      <c r="J33" s="62" t="str">
        <f>'USUARIOS COMPORTAMIENTO'!J33</f>
        <v>CHAMPION</v>
      </c>
    </row>
    <row r="36" spans="1:11" s="11" customFormat="1" ht="12.5" x14ac:dyDescent="0.25">
      <c r="A36" s="11" t="s">
        <v>50</v>
      </c>
      <c r="G36" s="11">
        <f>+G28</f>
        <v>0</v>
      </c>
      <c r="H36" s="11">
        <f t="shared" ref="H36:J36" si="0">+H28</f>
        <v>0</v>
      </c>
      <c r="I36" s="11">
        <f t="shared" si="0"/>
        <v>0</v>
      </c>
      <c r="J36" s="11">
        <f t="shared" si="0"/>
        <v>0</v>
      </c>
    </row>
    <row r="37" spans="1:11" s="59" customFormat="1" ht="13" x14ac:dyDescent="0.3">
      <c r="A37" s="59" t="s">
        <v>51</v>
      </c>
      <c r="B37" s="75" t="s">
        <v>63</v>
      </c>
      <c r="C37" s="65" t="s">
        <v>44</v>
      </c>
      <c r="D37" s="65" t="s">
        <v>44</v>
      </c>
      <c r="E37" s="65" t="s">
        <v>45</v>
      </c>
      <c r="F37" s="65" t="s">
        <v>44</v>
      </c>
      <c r="G37" s="76">
        <v>0</v>
      </c>
      <c r="H37" s="76">
        <v>0</v>
      </c>
      <c r="I37" s="76">
        <v>-10</v>
      </c>
      <c r="J37" s="76">
        <v>0</v>
      </c>
    </row>
    <row r="38" spans="1:11" s="8" customFormat="1" ht="13" x14ac:dyDescent="0.3">
      <c r="A38" s="8" t="s">
        <v>52</v>
      </c>
      <c r="B38" s="77" t="s">
        <v>63</v>
      </c>
      <c r="C38" s="11" t="s">
        <v>44</v>
      </c>
      <c r="D38" s="11" t="s">
        <v>44</v>
      </c>
      <c r="E38" s="11" t="s">
        <v>44</v>
      </c>
      <c r="F38" s="11" t="s">
        <v>45</v>
      </c>
      <c r="G38" s="78">
        <v>0</v>
      </c>
      <c r="H38" s="78">
        <v>0</v>
      </c>
      <c r="I38" s="78">
        <v>0</v>
      </c>
      <c r="J38" s="78">
        <v>-10</v>
      </c>
    </row>
    <row r="39" spans="1:11" s="61" customFormat="1" ht="13.5" thickBot="1" x14ac:dyDescent="0.35">
      <c r="A39" s="61" t="s">
        <v>53</v>
      </c>
      <c r="B39" s="79" t="s">
        <v>63</v>
      </c>
      <c r="C39" s="28" t="s">
        <v>45</v>
      </c>
      <c r="D39" s="28" t="s">
        <v>44</v>
      </c>
      <c r="E39" s="28" t="s">
        <v>44</v>
      </c>
      <c r="F39" s="28" t="s">
        <v>45</v>
      </c>
      <c r="G39" s="81">
        <v>-10</v>
      </c>
      <c r="H39" s="81">
        <v>0</v>
      </c>
      <c r="I39" s="81">
        <v>0</v>
      </c>
      <c r="J39" s="81">
        <v>-10</v>
      </c>
    </row>
    <row r="40" spans="1:11" s="11" customFormat="1" ht="12.5" x14ac:dyDescent="0.25">
      <c r="G40" s="11">
        <f>+G36+G37+G38+G39</f>
        <v>-10</v>
      </c>
      <c r="H40" s="11">
        <f t="shared" ref="H40:I40" si="1">+H36+H37+H38+H39</f>
        <v>0</v>
      </c>
      <c r="I40" s="11">
        <f t="shared" si="1"/>
        <v>-10</v>
      </c>
      <c r="J40" s="11">
        <f>+J36+J37+J38+J39</f>
        <v>-20</v>
      </c>
    </row>
    <row r="41" spans="1:11" s="11" customFormat="1" ht="13" x14ac:dyDescent="0.3">
      <c r="A41" s="8" t="s">
        <v>54</v>
      </c>
      <c r="G41" s="11">
        <f>+G40</f>
        <v>-10</v>
      </c>
      <c r="H41" s="11">
        <f>+H40</f>
        <v>0</v>
      </c>
      <c r="I41" s="11">
        <f>+I40</f>
        <v>-10</v>
      </c>
      <c r="J41" s="52"/>
    </row>
    <row r="42" spans="1:11" s="65" customFormat="1" ht="13" x14ac:dyDescent="0.3">
      <c r="B42" s="59" t="s">
        <v>57</v>
      </c>
      <c r="G42" s="59">
        <f>+G41</f>
        <v>-10</v>
      </c>
      <c r="H42" s="59">
        <f t="shared" ref="H42:J42" si="2">+H41</f>
        <v>0</v>
      </c>
      <c r="I42" s="59">
        <f t="shared" si="2"/>
        <v>-10</v>
      </c>
      <c r="J42" s="59">
        <f t="shared" si="2"/>
        <v>0</v>
      </c>
      <c r="K42" s="59"/>
    </row>
    <row r="43" spans="1:11" s="5" customFormat="1" ht="15" thickBot="1" x14ac:dyDescent="0.4">
      <c r="B43" s="82" t="s">
        <v>58</v>
      </c>
      <c r="D43" s="83"/>
      <c r="G43" s="58">
        <f>+IF(G42&gt;=COMPORTAMIENTOS!$B$29,1,2)</f>
        <v>2</v>
      </c>
      <c r="H43" s="58">
        <f>+IF(H42&gt;=COMPORTAMIENTOS!$B$29,1,2)</f>
        <v>1</v>
      </c>
      <c r="I43" s="58">
        <f>+IF(I42&gt;=COMPORTAMIENTOS!$B$29,1,2)</f>
        <v>2</v>
      </c>
      <c r="J43" s="58">
        <f>+IF(J42&gt;=COMPORTAMIENTOS!$B$29,1,2)</f>
        <v>1</v>
      </c>
    </row>
    <row r="44" spans="1:11" x14ac:dyDescent="0.35">
      <c r="B44" s="2"/>
    </row>
    <row r="45" spans="1:11" s="72" customFormat="1" x14ac:dyDescent="0.35">
      <c r="B45" s="85"/>
      <c r="D45" s="86"/>
    </row>
    <row r="46" spans="1:11" s="11" customFormat="1" ht="13" x14ac:dyDescent="0.3">
      <c r="A46" s="8"/>
      <c r="B46" s="8" t="s">
        <v>55</v>
      </c>
      <c r="C46" s="8"/>
      <c r="D46" s="8"/>
      <c r="E46" s="8"/>
      <c r="F46" s="8"/>
      <c r="G46" s="84" t="str">
        <f>+CONCATENATE(G12,G43)</f>
        <v>A2</v>
      </c>
      <c r="H46" s="84" t="str">
        <f t="shared" ref="H46:J46" si="3">+CONCATENATE(H12,H43)</f>
        <v>A1</v>
      </c>
      <c r="I46" s="84" t="str">
        <f t="shared" si="3"/>
        <v>A2</v>
      </c>
      <c r="J46" s="84" t="str">
        <f t="shared" si="3"/>
        <v>A1</v>
      </c>
    </row>
    <row r="47" spans="1:11" s="28" customFormat="1" ht="13.5" thickBot="1" x14ac:dyDescent="0.35">
      <c r="B47" s="61" t="s">
        <v>55</v>
      </c>
      <c r="G47" s="62" t="str">
        <f>+IF(G46="A1",COMPORTAMIENTOS!$B$33,IF(G46="A2",COMPORTAMIENTOS!$B$34,IF(G46="B1",COMPORTAMIENTOS!$B$35,COMPORTAMIENTOS!$B$36)))</f>
        <v>AT RISK</v>
      </c>
      <c r="H47" s="62" t="str">
        <f>+IF(H46="A1",COMPORTAMIENTOS!$B$33,IF(H46="A2",COMPORTAMIENTOS!$B$34,IF(H46="B1",COMPORTAMIENTOS!$B$35,COMPORTAMIENTOS!$B$36)))</f>
        <v>CHAMPION</v>
      </c>
      <c r="I47" s="62" t="str">
        <f>+IF(I46="A1",COMPORTAMIENTOS!$B$33,IF(I46="A2",COMPORTAMIENTOS!$B$34,IF(I46="B1",COMPORTAMIENTOS!$B$35,COMPORTAMIENTOS!$B$36)))</f>
        <v>AT RISK</v>
      </c>
      <c r="J47" s="62" t="str">
        <f>+IF(J46="A1",COMPORTAMIENTOS!$B$33,IF(J46="A2",COMPORTAMIENTOS!$B$34,IF(J46="B1",COMPORTAMIENTOS!$B$35,COMPORTAMIENTOS!$B$36)))</f>
        <v>CHAMPION</v>
      </c>
    </row>
    <row r="52" spans="2:2" x14ac:dyDescent="0.35">
      <c r="B52" s="95"/>
    </row>
  </sheetData>
  <mergeCells count="3">
    <mergeCell ref="A16:A19"/>
    <mergeCell ref="A20:A23"/>
    <mergeCell ref="A24:A27"/>
  </mergeCells>
  <dataValidations count="1">
    <dataValidation type="list" allowBlank="1" showInputMessage="1" showErrorMessage="1" sqref="C17" xr:uid="{5FEFA6E0-D5E1-45DD-B17F-6EF9828BCCC0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67F5-B1FD-4FA3-ACF0-2794E7AE639C}">
  <dimension ref="A1:D12"/>
  <sheetViews>
    <sheetView showGridLines="0" zoomScale="80" zoomScaleNormal="80" workbookViewId="0">
      <selection activeCell="C13" sqref="C13"/>
    </sheetView>
  </sheetViews>
  <sheetFormatPr defaultColWidth="10.54296875" defaultRowHeight="12.5" x14ac:dyDescent="0.25"/>
  <cols>
    <col min="1" max="1" width="8.1796875" style="3" customWidth="1"/>
    <col min="2" max="2" width="19.7265625" style="3" customWidth="1"/>
    <col min="3" max="3" width="70.54296875" style="3" customWidth="1"/>
    <col min="4" max="4" width="11.81640625" style="3" customWidth="1"/>
    <col min="5" max="16384" width="10.54296875" style="3"/>
  </cols>
  <sheetData>
    <row r="1" spans="1:4" s="1" customFormat="1" x14ac:dyDescent="0.25"/>
    <row r="2" spans="1:4" s="1" customFormat="1" x14ac:dyDescent="0.25"/>
    <row r="3" spans="1:4" s="2" customFormat="1" ht="13" x14ac:dyDescent="0.3">
      <c r="A3" s="2" t="s">
        <v>12</v>
      </c>
      <c r="D3" s="1"/>
    </row>
    <row r="4" spans="1:4" s="4" customFormat="1" ht="12.25" customHeight="1" x14ac:dyDescent="0.3">
      <c r="D4" s="3"/>
    </row>
    <row r="5" spans="1:4" s="4" customFormat="1" ht="12.25" customHeight="1" x14ac:dyDescent="0.3">
      <c r="A5" s="2"/>
      <c r="B5" s="2"/>
      <c r="C5" s="7"/>
      <c r="D5" s="1"/>
    </row>
    <row r="6" spans="1:4" s="10" customFormat="1" ht="12.25" customHeight="1" x14ac:dyDescent="0.3">
      <c r="A6" s="8"/>
      <c r="B6" s="8"/>
      <c r="D6" s="9"/>
    </row>
    <row r="7" spans="1:4" s="15" customFormat="1" ht="13" x14ac:dyDescent="0.3">
      <c r="A7" s="87" t="s">
        <v>60</v>
      </c>
      <c r="B7" s="87"/>
      <c r="C7" s="87" t="s">
        <v>59</v>
      </c>
    </row>
    <row r="8" spans="1:4" s="11" customFormat="1" ht="27.5" customHeight="1" x14ac:dyDescent="0.25">
      <c r="A8" s="88" t="s">
        <v>61</v>
      </c>
      <c r="B8" s="89" t="s">
        <v>24</v>
      </c>
      <c r="C8" s="51"/>
    </row>
    <row r="9" spans="1:4" s="11" customFormat="1" ht="27.5" customHeight="1" x14ac:dyDescent="0.25">
      <c r="A9" s="88" t="s">
        <v>25</v>
      </c>
      <c r="B9" s="89" t="s">
        <v>26</v>
      </c>
      <c r="C9" s="51"/>
    </row>
    <row r="10" spans="1:4" s="11" customFormat="1" ht="27.5" customHeight="1" x14ac:dyDescent="0.25">
      <c r="A10" s="88" t="s">
        <v>27</v>
      </c>
      <c r="B10" s="89" t="s">
        <v>28</v>
      </c>
      <c r="C10" s="51"/>
    </row>
    <row r="11" spans="1:4" s="28" customFormat="1" ht="27.5" customHeight="1" thickBot="1" x14ac:dyDescent="0.3">
      <c r="A11" s="91" t="s">
        <v>29</v>
      </c>
      <c r="B11" s="90" t="s">
        <v>30</v>
      </c>
      <c r="C11" s="93"/>
    </row>
    <row r="12" spans="1:4" s="11" customForma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DEMOGRÁFICO</vt:lpstr>
      <vt:lpstr>COMPORTAMIENTOS</vt:lpstr>
      <vt:lpstr>USUARIOS DEMOGRAFICO</vt:lpstr>
      <vt:lpstr>USUARIOS COMPORTAMIENTO</vt:lpstr>
      <vt:lpstr>RECENCIA</vt:lpstr>
      <vt:lpstr>EXPERIENCIA DEL CLIENTE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margarita calderon</cp:lastModifiedBy>
  <dcterms:created xsi:type="dcterms:W3CDTF">2015-06-24T18:10:20Z</dcterms:created>
  <dcterms:modified xsi:type="dcterms:W3CDTF">2023-03-14T19:13:33Z</dcterms:modified>
</cp:coreProperties>
</file>